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600_Валдайская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<sst xmlns="http://schemas.openxmlformats.org/spreadsheetml/2006/main" count="58" uniqueCount="54">
  <si>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КП</t>
  </si>
  <si>
    <t>Откр.</t>
  </si>
  <si>
    <t>Закрыт.</t>
  </si>
  <si>
    <t>Общ</t>
  </si>
  <si>
    <t>С</t>
  </si>
  <si>
    <t xml:space="preserve">Прямо </t>
  </si>
  <si>
    <t>Ф</t>
  </si>
  <si>
    <r>
      <t xml:space="preserve">Технический старт напротив метро Озерки. </t>
    </r>
    <r>
      <rPr>
        <b/>
        <sz val="10"/>
        <rFont val="Arial Cyr"/>
        <family val="0"/>
      </rPr>
      <t>Прямо</t>
    </r>
    <r>
      <rPr>
        <sz val="10"/>
        <rFont val="Arial CYR"/>
        <family val="0"/>
      </rPr>
      <t xml:space="preserve"> по Выборскому шоссе</t>
    </r>
  </si>
  <si>
    <t>Прямо</t>
  </si>
  <si>
    <t>ст.Малая Вишера</t>
  </si>
  <si>
    <t>Поворот на Быково, Ярцево,Любытино</t>
  </si>
  <si>
    <t>Мост через Мсту</t>
  </si>
  <si>
    <t>Направо</t>
  </si>
  <si>
    <t xml:space="preserve">Любытино,центр </t>
  </si>
  <si>
    <t>Направо на Боровичи</t>
  </si>
  <si>
    <t>ст. Лыкошино</t>
  </si>
  <si>
    <t>Московское шоссе</t>
  </si>
  <si>
    <t>Y</t>
  </si>
  <si>
    <t>Поворот на Валдай</t>
  </si>
  <si>
    <t>Ялжелбицы</t>
  </si>
  <si>
    <t>Мост через Явонь, после моста направо на Старую Руссу</t>
  </si>
  <si>
    <r>
      <t xml:space="preserve">Прямо по ул. Софьи Ковалевской и Володарского </t>
    </r>
    <r>
      <rPr>
        <b/>
        <sz val="10"/>
        <rFont val="Arial Cyr"/>
        <family val="0"/>
      </rPr>
      <t>направо</t>
    </r>
    <r>
      <rPr>
        <sz val="10"/>
        <rFont val="Arial Cyr"/>
        <family val="0"/>
      </rPr>
      <t xml:space="preserve"> по пр.Гагарина на мост, после моста на улице Ленинградской </t>
    </r>
    <r>
      <rPr>
        <b/>
        <sz val="10"/>
        <rFont val="Arial Cyr"/>
        <family val="0"/>
      </rPr>
      <t xml:space="preserve">налево, </t>
    </r>
    <r>
      <rPr>
        <sz val="10"/>
        <rFont val="Arial Cyr"/>
        <family val="0"/>
      </rPr>
      <t>далее по ул. Павлова на Лыкошино,Валдай,Москву</t>
    </r>
  </si>
  <si>
    <t>Направо на Валдай.Двигаться по Советскому пр, а потом Комсомольскому пр-ту в центр. Правее на Народную улицу, по ней на  пл.Свободы</t>
  </si>
  <si>
    <t>Вернуться на Комсомольский проспект, продолжить движение вперед на Московское шоссе (пр-ты Комсомольский,Васильева) и по нему прямо в сторону Питера</t>
  </si>
  <si>
    <t>Налево через поселок на P-48 в направлении Демяновска.Через 21 км Любница, 44 км Красея</t>
  </si>
  <si>
    <t>Демянск, мост, самоотметка</t>
  </si>
  <si>
    <t>Валдай, центр, пл. Свободы, машина</t>
  </si>
  <si>
    <t>Висючий Бор</t>
  </si>
  <si>
    <r>
      <t xml:space="preserve">По главной </t>
    </r>
    <r>
      <rPr>
        <b/>
        <sz val="10"/>
        <rFont val="Arial Cyr"/>
        <family val="0"/>
      </rPr>
      <t xml:space="preserve">направо. </t>
    </r>
    <r>
      <rPr>
        <sz val="10"/>
        <rFont val="Arial Cyr"/>
        <family val="0"/>
      </rPr>
      <t>Где-то здесь начинается грейдер.</t>
    </r>
  </si>
  <si>
    <t>Лозницы (Новые Лозницы)</t>
  </si>
  <si>
    <r>
      <t>Налево</t>
    </r>
    <r>
      <rPr>
        <sz val="10"/>
        <rFont val="Arial Cyr"/>
        <family val="0"/>
      </rPr>
      <t xml:space="preserve"> по главной. Грейдер продолжается</t>
    </r>
  </si>
  <si>
    <t>Залучье</t>
  </si>
  <si>
    <r>
      <t xml:space="preserve">Направо </t>
    </r>
    <r>
      <rPr>
        <sz val="10"/>
        <rFont val="Arial Cyr"/>
        <family val="0"/>
      </rPr>
      <t>на Старую Руссу</t>
    </r>
  </si>
  <si>
    <t>Старая Русса,г-ца Полисть Энгельса 20</t>
  </si>
  <si>
    <r>
      <t xml:space="preserve">Прямо </t>
    </r>
    <r>
      <rPr>
        <sz val="10"/>
        <rFont val="Arial Cyr"/>
        <family val="0"/>
      </rPr>
      <t xml:space="preserve">по ул.Минеральной,на ул. Энгельса </t>
    </r>
    <r>
      <rPr>
        <b/>
        <sz val="10"/>
        <rFont val="Arial CYR"/>
        <family val="0"/>
      </rPr>
      <t>налево</t>
    </r>
    <r>
      <rPr>
        <sz val="10"/>
        <rFont val="Arial Cyr"/>
        <family val="0"/>
      </rPr>
      <t xml:space="preserve"> в гостиницу.После КП продолжить движение по Минеральной, после моста по Восстания, Карла Либрехта и далее на Шимск, Новгород</t>
    </r>
  </si>
  <si>
    <t>Коростынь</t>
  </si>
  <si>
    <r>
      <t xml:space="preserve">Проехать </t>
    </r>
    <r>
      <rPr>
        <b/>
        <sz val="10"/>
        <rFont val="Arial Cyr"/>
        <family val="0"/>
      </rPr>
      <t>направо</t>
    </r>
    <r>
      <rPr>
        <sz val="10"/>
        <rFont val="Arial CYR"/>
        <family val="0"/>
      </rPr>
      <t xml:space="preserve"> через деревню, далее продолжить движение по трасе</t>
    </r>
  </si>
  <si>
    <t>Шимск</t>
  </si>
  <si>
    <r>
      <t xml:space="preserve">После моста </t>
    </r>
    <r>
      <rPr>
        <b/>
        <sz val="10"/>
        <rFont val="Arial Cyr"/>
        <family val="0"/>
      </rPr>
      <t>направо</t>
    </r>
    <r>
      <rPr>
        <sz val="10"/>
        <rFont val="Arial Cyr"/>
        <family val="0"/>
      </rPr>
      <t xml:space="preserve"> на  Новгород</t>
    </r>
  </si>
  <si>
    <r>
      <t>Направо</t>
    </r>
    <r>
      <rPr>
        <sz val="10"/>
        <rFont val="Arial Cyr"/>
        <family val="0"/>
      </rPr>
      <t xml:space="preserve"> к озеру Ильмень</t>
    </r>
    <r>
      <rPr>
        <b/>
        <sz val="10"/>
        <rFont val="Arial Cyr"/>
        <family val="0"/>
      </rPr>
      <t>.</t>
    </r>
    <r>
      <rPr>
        <sz val="10"/>
        <rFont val="Arial Cyr"/>
        <family val="0"/>
      </rPr>
      <t>Следовать через деревни Сергово,Еруново, Липицы, Ильмень, Стар. Ракомо, Юрьево</t>
    </r>
  </si>
  <si>
    <t xml:space="preserve">Юрьево </t>
  </si>
  <si>
    <r>
      <t xml:space="preserve">Налево, </t>
    </r>
    <r>
      <rPr>
        <sz val="10"/>
        <rFont val="Arial Cyr"/>
        <family val="0"/>
      </rPr>
      <t xml:space="preserve">по Юрьевскому шоссе, въезжаем в Новгород, следуем по ул.,  Пролетарского у Кремля, </t>
    </r>
    <r>
      <rPr>
        <b/>
        <sz val="10"/>
        <rFont val="Arial Cyr"/>
        <family val="0"/>
      </rPr>
      <t xml:space="preserve">налево </t>
    </r>
    <r>
      <rPr>
        <sz val="10"/>
        <rFont val="Arial Cyr"/>
        <family val="0"/>
      </rPr>
      <t>по ул. Мерецкого</t>
    </r>
  </si>
  <si>
    <t>Продолжаем движение , затем налево на ул . Ленинградская</t>
  </si>
  <si>
    <t>Новгород,Лужское шоссе</t>
  </si>
  <si>
    <r>
      <t>Налево</t>
    </r>
    <r>
      <rPr>
        <sz val="10"/>
        <rFont val="Arial Cyr"/>
        <family val="0"/>
      </rPr>
      <t xml:space="preserve"> на Лужское  шоссе</t>
    </r>
  </si>
  <si>
    <t>Щепы,граница ЛО</t>
  </si>
  <si>
    <t>Луга, вокзал</t>
  </si>
  <si>
    <t>Поезда 3:48,</t>
  </si>
  <si>
    <t>Борки, Самоотметка</t>
  </si>
  <si>
    <t>Ярцево, машина</t>
  </si>
  <si>
    <r>
      <t>Налево</t>
    </r>
    <r>
      <rPr>
        <sz val="10"/>
        <rFont val="Arial Cyr"/>
        <family val="0"/>
      </rPr>
      <t xml:space="preserve"> на Любытино. КП за поворотом</t>
    </r>
  </si>
  <si>
    <t xml:space="preserve"> Бревет "Валдайский"</t>
  </si>
  <si>
    <t>Новгород. Пл .Победы, самоотметка, c 8:00-10:30 машина</t>
  </si>
  <si>
    <t>Боровичи, мост через Мсту,автоотметка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</si>
</sst>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h]:mm"/>
    <numFmt numFmtId="169" formatCode="#&quot; &quot;?/60"/>
    <numFmt numFmtId="170" formatCode="General;&quot; &quot;;&quot; &quot;\ "/>
    <numFmt numFmtId="171" formatCode="&quot;Расстоян&quot;;&quot;Расстоян&quot;;&quot;Расстоян&quot;"/>
    <numFmt numFmtId="172" formatCode="&quot;Расст&quot;;&quot;Расстоян&quot;;&quot;Расстоян&quot;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14"/>
      <name val="Times New Roman"/>
      <family val="1"/>
    </font>
    <font>
      <b/>
      <u val="single"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20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distributed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distributed"/>
    </xf>
    <xf numFmtId="0" fontId="7" fillId="0" borderId="1" xfId="0" applyFont="1" applyBorder="1" applyAlignment="1">
      <alignment horizontal="right" wrapText="1"/>
    </xf>
    <xf numFmtId="0" fontId="6" fillId="0" borderId="1" xfId="0" applyFont="1" applyBorder="1" applyAlignment="1">
      <alignment vertical="justify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vertical="justify"/>
    </xf>
    <xf numFmtId="0" fontId="7" fillId="0" borderId="1" xfId="0" applyFont="1" applyBorder="1" applyAlignment="1">
      <alignment vertical="justify"/>
    </xf>
    <xf numFmtId="0" fontId="7" fillId="0" borderId="1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/>
    </xf>
    <xf numFmtId="20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justify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20" fontId="0" fillId="0" borderId="0" xfId="0" applyNumberFormat="1" applyAlignment="1">
      <alignment/>
    </xf>
    <xf numFmtId="0" fontId="0" fillId="0" borderId="0" xfId="0" applyAlignment="1">
      <alignment vertical="justify"/>
    </xf>
    <xf numFmtId="0" fontId="5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distributed"/>
    </xf>
    <xf numFmtId="0" fontId="0" fillId="0" borderId="1" xfId="0" applyFont="1" applyBorder="1" applyAlignment="1">
      <alignment vertical="justify"/>
    </xf>
    <xf numFmtId="20" fontId="6" fillId="0" borderId="3" xfId="0" applyNumberFormat="1" applyFont="1" applyBorder="1" applyAlignment="1">
      <alignment horizontal="right"/>
    </xf>
    <xf numFmtId="20" fontId="6" fillId="0" borderId="4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 vertical="justify"/>
    </xf>
    <xf numFmtId="0" fontId="4" fillId="0" borderId="1" xfId="0" applyFont="1" applyBorder="1" applyAlignment="1">
      <alignment horizontal="left" vertical="justify"/>
    </xf>
    <xf numFmtId="0" fontId="7" fillId="0" borderId="5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7" fillId="0" borderId="2" xfId="0" applyFont="1" applyBorder="1" applyAlignment="1">
      <alignment vertical="distributed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0" fillId="0" borderId="2" xfId="0" applyBorder="1" applyAlignment="1">
      <alignment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left" vertical="justify"/>
    </xf>
    <xf numFmtId="0" fontId="0" fillId="0" borderId="2" xfId="0" applyFont="1" applyBorder="1" applyAlignment="1">
      <alignment horizontal="left" vertical="distributed"/>
    </xf>
    <xf numFmtId="0" fontId="0" fillId="0" borderId="1" xfId="0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6" fillId="0" borderId="6" xfId="0" applyFont="1" applyBorder="1" applyAlignment="1">
      <alignment horizontal="center" vertical="distributed"/>
    </xf>
    <xf numFmtId="0" fontId="6" fillId="0" borderId="5" xfId="0" applyFont="1" applyBorder="1" applyAlignment="1">
      <alignment horizontal="center" vertical="distributed"/>
    </xf>
    <xf numFmtId="0" fontId="6" fillId="0" borderId="7" xfId="0" applyFont="1" applyBorder="1" applyAlignment="1">
      <alignment horizontal="center" vertical="distributed"/>
    </xf>
    <xf numFmtId="0" fontId="6" fillId="0" borderId="8" xfId="0" applyFont="1" applyBorder="1" applyAlignment="1">
      <alignment horizontal="center" vertical="distributed"/>
    </xf>
    <xf numFmtId="0" fontId="6" fillId="0" borderId="9" xfId="0" applyFont="1" applyBorder="1" applyAlignment="1">
      <alignment horizontal="center" vertical="distributed"/>
    </xf>
    <xf numFmtId="0" fontId="6" fillId="0" borderId="1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20" fontId="9" fillId="0" borderId="1" xfId="0" applyNumberFormat="1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28575</xdr:rowOff>
    </xdr:from>
    <xdr:to>
      <xdr:col>1</xdr:col>
      <xdr:colOff>361950</xdr:colOff>
      <xdr:row>4</xdr:row>
      <xdr:rowOff>333375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858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342900</xdr:colOff>
      <xdr:row>5</xdr:row>
      <xdr:rowOff>285750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190625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9</xdr:row>
      <xdr:rowOff>38100</xdr:rowOff>
    </xdr:from>
    <xdr:to>
      <xdr:col>1</xdr:col>
      <xdr:colOff>352425</xdr:colOff>
      <xdr:row>9</xdr:row>
      <xdr:rowOff>266700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48602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342900</xdr:colOff>
      <xdr:row>14</xdr:row>
      <xdr:rowOff>304800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543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361950</xdr:colOff>
      <xdr:row>15</xdr:row>
      <xdr:rowOff>323850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7175" y="486727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16</xdr:row>
      <xdr:rowOff>19050</xdr:rowOff>
    </xdr:from>
    <xdr:to>
      <xdr:col>1</xdr:col>
      <xdr:colOff>352425</xdr:colOff>
      <xdr:row>16</xdr:row>
      <xdr:rowOff>323850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" y="5191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3">
      <selection activeCell="J22" sqref="J22"/>
    </sheetView>
  </sheetViews>
  <sheetFormatPr defaultColWidth="9.00390625" defaultRowHeight="12.75"/>
  <cols>
    <col min="1" max="1" width="3.125" style="0" customWidth="1"/>
    <col min="2" max="2" width="5.375" style="0" customWidth="1"/>
    <col min="3" max="3" width="35.00390625" style="0" customWidth="1"/>
    <col min="4" max="4" width="5.75390625" style="0" customWidth="1"/>
    <col min="5" max="5" width="8.75390625" style="0" customWidth="1"/>
    <col min="6" max="6" width="3.125" style="0" customWidth="1"/>
    <col min="7" max="7" width="4.625" style="0" customWidth="1"/>
    <col min="8" max="8" width="50.625" style="0" customWidth="1"/>
  </cols>
  <sheetData>
    <row r="1" spans="1:9" ht="12.75">
      <c r="A1" s="56" t="s">
        <v>51</v>
      </c>
      <c r="B1" s="57"/>
      <c r="C1" s="58"/>
      <c r="D1" s="54" t="s">
        <v>0</v>
      </c>
      <c r="E1" s="54"/>
      <c r="F1" s="55">
        <f>22/24</f>
        <v>0.9166666666666666</v>
      </c>
      <c r="G1" s="55"/>
      <c r="H1" s="2"/>
      <c r="I1" s="31"/>
    </row>
    <row r="2" spans="1:8" ht="12.75">
      <c r="A2" s="59"/>
      <c r="B2" s="60"/>
      <c r="C2" s="61"/>
      <c r="D2" s="1" t="s">
        <v>1</v>
      </c>
      <c r="E2" s="1" t="s">
        <v>2</v>
      </c>
      <c r="F2" s="1"/>
      <c r="G2" s="1" t="s">
        <v>3</v>
      </c>
      <c r="H2" s="2"/>
    </row>
    <row r="3" spans="1:8" ht="26.25" customHeight="1">
      <c r="A3" s="3" t="s">
        <v>4</v>
      </c>
      <c r="B3" s="3"/>
      <c r="C3" s="4" t="s">
        <v>9</v>
      </c>
      <c r="D3" s="5">
        <f>(MIN($G3,200)/34+MIN(MAX($G3-200,0),200)/32+MIN(MAX($G3-400,0),200)/30+MIN(MAX($G3-600,0),400)/28)/24+$F$1</f>
        <v>0.9166666666666666</v>
      </c>
      <c r="E3" s="5">
        <f>(MIN($G3,200)/34+MIN(MAX($G3-200,0),200)/32+MIN(MAX($G3-400,0),200)/30+MIN(MAX($G3-600,0),400)/28)/24+$F$1</f>
        <v>0.9166666666666666</v>
      </c>
      <c r="F3" s="6">
        <v>0</v>
      </c>
      <c r="G3" s="6">
        <v>0</v>
      </c>
      <c r="H3" s="34" t="s">
        <v>7</v>
      </c>
    </row>
    <row r="4" spans="1:8" ht="15.75" customHeight="1">
      <c r="A4" s="3"/>
      <c r="B4" s="48"/>
      <c r="C4" s="41" t="s">
        <v>11</v>
      </c>
      <c r="D4" s="36"/>
      <c r="E4" s="37"/>
      <c r="F4" s="6">
        <v>34</v>
      </c>
      <c r="G4" s="6">
        <f aca="true" t="shared" si="0" ref="G4:G26">G3+F4</f>
        <v>34</v>
      </c>
      <c r="H4" s="34" t="s">
        <v>8</v>
      </c>
    </row>
    <row r="5" spans="1:8" ht="26.25" customHeight="1">
      <c r="A5" s="3"/>
      <c r="B5" s="48"/>
      <c r="C5" s="41" t="s">
        <v>10</v>
      </c>
      <c r="D5" s="42"/>
      <c r="E5" s="43"/>
      <c r="F5" s="6">
        <v>28</v>
      </c>
      <c r="G5" s="6">
        <f t="shared" si="0"/>
        <v>62</v>
      </c>
      <c r="H5" s="7" t="s">
        <v>12</v>
      </c>
    </row>
    <row r="6" spans="1:8" ht="22.5" customHeight="1">
      <c r="A6" s="8">
        <v>1</v>
      </c>
      <c r="B6" s="49"/>
      <c r="C6" s="44" t="s">
        <v>49</v>
      </c>
      <c r="D6" s="5">
        <f>(MIN($G6,200)/34+MIN(MAX($G6-200,0),200)/32+MIN(MAX($G6-400,0),200)/30+MIN(MAX($G6-600,0),400)/28)/24+$F$1</f>
        <v>1.0061274509803921</v>
      </c>
      <c r="E6" s="5">
        <f>(1+MIN($G6,60)/20+MIN(MAX($G6-60,0),540)/15+MIN(MAX($G6-600,0),400)/11.428)/24+$F$1</f>
        <v>1.1194444444444445</v>
      </c>
      <c r="F6" s="10">
        <v>11</v>
      </c>
      <c r="G6" s="6">
        <f t="shared" si="0"/>
        <v>73</v>
      </c>
      <c r="H6" s="11" t="s">
        <v>50</v>
      </c>
    </row>
    <row r="7" spans="1:8" ht="12.75">
      <c r="A7" s="8"/>
      <c r="B7" s="8"/>
      <c r="C7" s="12" t="s">
        <v>13</v>
      </c>
      <c r="F7" s="10">
        <v>17</v>
      </c>
      <c r="G7" s="6">
        <f t="shared" si="0"/>
        <v>90</v>
      </c>
      <c r="H7" s="11" t="s">
        <v>14</v>
      </c>
    </row>
    <row r="8" spans="1:8" ht="51" customHeight="1">
      <c r="A8" s="8">
        <v>2</v>
      </c>
      <c r="B8" s="8"/>
      <c r="C8" s="19" t="s">
        <v>53</v>
      </c>
      <c r="D8" s="36"/>
      <c r="E8" s="37"/>
      <c r="F8" s="10">
        <v>60</v>
      </c>
      <c r="G8" s="6">
        <f t="shared" si="0"/>
        <v>150</v>
      </c>
      <c r="H8" s="38" t="s">
        <v>21</v>
      </c>
    </row>
    <row r="9" spans="1:8" ht="12.75">
      <c r="A9" s="8"/>
      <c r="B9" s="8"/>
      <c r="C9" s="20" t="s">
        <v>15</v>
      </c>
      <c r="D9" s="36"/>
      <c r="E9" s="37"/>
      <c r="F9" s="10">
        <v>39</v>
      </c>
      <c r="G9" s="6">
        <f t="shared" si="0"/>
        <v>189</v>
      </c>
      <c r="H9" s="39" t="s">
        <v>8</v>
      </c>
    </row>
    <row r="10" spans="1:8" ht="22.5" customHeight="1">
      <c r="A10" s="8"/>
      <c r="B10" s="8"/>
      <c r="C10" s="16" t="s">
        <v>16</v>
      </c>
      <c r="D10" s="5"/>
      <c r="E10" s="5"/>
      <c r="F10" s="10">
        <v>34</v>
      </c>
      <c r="G10" s="6">
        <f t="shared" si="0"/>
        <v>223</v>
      </c>
      <c r="H10" s="35" t="s">
        <v>12</v>
      </c>
    </row>
    <row r="11" spans="1:8" ht="40.5" customHeight="1">
      <c r="A11" s="8"/>
      <c r="B11" s="51" t="s">
        <v>17</v>
      </c>
      <c r="C11" s="20" t="s">
        <v>18</v>
      </c>
      <c r="D11" s="36"/>
      <c r="E11" s="37"/>
      <c r="F11" s="10">
        <v>1</v>
      </c>
      <c r="G11" s="6">
        <f t="shared" si="0"/>
        <v>224</v>
      </c>
      <c r="H11" s="52" t="s">
        <v>22</v>
      </c>
    </row>
    <row r="12" spans="1:8" ht="51">
      <c r="A12" s="8">
        <v>3</v>
      </c>
      <c r="B12" s="8"/>
      <c r="C12" s="20" t="s">
        <v>26</v>
      </c>
      <c r="D12" s="5">
        <f>(MIN($G12,200)/34+MIN(MAX($G12-200,0),200)/32+MIN(MAX($G12-400,0),200)/30+MIN(MAX($G12-600,0),400)/28)/24+$F$1</f>
        <v>1.1982230392156863</v>
      </c>
      <c r="E12" s="5">
        <f>(1+MIN($G12,60)/20+MIN(MAX($G12-60,0),540)/15+MIN(MAX($G12-600,0),400)/11.428)/24+$F$1</f>
        <v>1.5499999999999998</v>
      </c>
      <c r="F12" s="10">
        <v>4</v>
      </c>
      <c r="G12" s="6">
        <f t="shared" si="0"/>
        <v>228</v>
      </c>
      <c r="H12" s="35" t="s">
        <v>23</v>
      </c>
    </row>
    <row r="13" spans="1:8" ht="24.75" customHeight="1">
      <c r="A13" s="1"/>
      <c r="B13" s="51" t="s">
        <v>17</v>
      </c>
      <c r="C13" s="45" t="s">
        <v>19</v>
      </c>
      <c r="D13" s="46"/>
      <c r="E13" s="47"/>
      <c r="F13" s="10">
        <v>17</v>
      </c>
      <c r="G13" s="6">
        <f t="shared" si="0"/>
        <v>245</v>
      </c>
      <c r="H13" s="11" t="s">
        <v>24</v>
      </c>
    </row>
    <row r="14" spans="1:8" ht="26.25" customHeight="1">
      <c r="A14" s="16">
        <v>4</v>
      </c>
      <c r="B14" s="50"/>
      <c r="C14" s="13" t="s">
        <v>25</v>
      </c>
      <c r="D14" s="5">
        <f>(MIN($G14,200)/34+MIN(MAX($G14-200,0),200)/32+MIN(MAX($G14-400,0),200)/30+MIN(MAX($G14-600,0),400)/28)/24+$F$1</f>
        <v>1.2997855392156863</v>
      </c>
      <c r="E14" s="5">
        <f>(1+MIN($G14,60)/20+MIN(MAX($G14-60,0),540)/15+MIN(MAX($G14-600,0),400)/11.428)/24+$F$1</f>
        <v>1.7666666666666666</v>
      </c>
      <c r="F14" s="10">
        <v>61</v>
      </c>
      <c r="G14" s="6">
        <f t="shared" si="0"/>
        <v>306</v>
      </c>
      <c r="H14" s="11" t="s">
        <v>20</v>
      </c>
    </row>
    <row r="15" spans="1:8" ht="24" customHeight="1">
      <c r="A15" s="8"/>
      <c r="B15" s="49"/>
      <c r="C15" s="45" t="s">
        <v>27</v>
      </c>
      <c r="D15" s="46"/>
      <c r="E15" s="47"/>
      <c r="F15" s="10">
        <v>21</v>
      </c>
      <c r="G15" s="6">
        <f t="shared" si="0"/>
        <v>327</v>
      </c>
      <c r="H15" s="35" t="s">
        <v>28</v>
      </c>
    </row>
    <row r="16" spans="1:8" ht="25.5" customHeight="1">
      <c r="A16" s="8"/>
      <c r="B16" s="49"/>
      <c r="C16" s="45" t="s">
        <v>29</v>
      </c>
      <c r="D16" s="46"/>
      <c r="E16" s="47"/>
      <c r="F16" s="10">
        <v>17</v>
      </c>
      <c r="G16" s="6">
        <f t="shared" si="0"/>
        <v>344</v>
      </c>
      <c r="H16" s="11" t="s">
        <v>30</v>
      </c>
    </row>
    <row r="17" spans="1:8" ht="25.5" customHeight="1">
      <c r="A17" s="16"/>
      <c r="B17" s="16"/>
      <c r="C17" s="17" t="s">
        <v>31</v>
      </c>
      <c r="D17" s="5"/>
      <c r="E17" s="5"/>
      <c r="F17" s="10">
        <v>14</v>
      </c>
      <c r="G17" s="6">
        <f t="shared" si="0"/>
        <v>358</v>
      </c>
      <c r="H17" s="11" t="s">
        <v>32</v>
      </c>
    </row>
    <row r="18" spans="1:8" ht="51">
      <c r="A18" s="8">
        <v>5</v>
      </c>
      <c r="B18" s="49"/>
      <c r="C18" s="45" t="s">
        <v>33</v>
      </c>
      <c r="D18" s="66">
        <v>0.6666666666666666</v>
      </c>
      <c r="E18" s="5">
        <v>0.20833333333333334</v>
      </c>
      <c r="F18" s="10">
        <v>46</v>
      </c>
      <c r="G18" s="6">
        <f t="shared" si="0"/>
        <v>404</v>
      </c>
      <c r="H18" s="18" t="s">
        <v>34</v>
      </c>
    </row>
    <row r="19" spans="1:8" ht="28.5" customHeight="1">
      <c r="A19" s="8"/>
      <c r="B19" s="51" t="s">
        <v>17</v>
      </c>
      <c r="C19" s="17" t="s">
        <v>35</v>
      </c>
      <c r="D19" s="17"/>
      <c r="E19" s="17"/>
      <c r="F19" s="10">
        <v>32</v>
      </c>
      <c r="G19" s="6">
        <f t="shared" si="0"/>
        <v>436</v>
      </c>
      <c r="H19" s="19" t="s">
        <v>36</v>
      </c>
    </row>
    <row r="20" spans="1:8" ht="15.75" customHeight="1">
      <c r="A20" s="8"/>
      <c r="B20" s="8"/>
      <c r="C20" s="9" t="s">
        <v>37</v>
      </c>
      <c r="F20" s="10">
        <v>16</v>
      </c>
      <c r="G20" s="6">
        <f t="shared" si="0"/>
        <v>452</v>
      </c>
      <c r="H20" s="35" t="s">
        <v>38</v>
      </c>
    </row>
    <row r="21" spans="1:8" ht="38.25">
      <c r="A21" s="16">
        <v>6</v>
      </c>
      <c r="B21" s="50"/>
      <c r="C21" s="45" t="s">
        <v>48</v>
      </c>
      <c r="D21" s="5">
        <f>(MIN($G20,200)/34+MIN(MAX($G20-200,0),200)/32+MIN(MAX($G20-400,0),200)/30+MIN(MAX($G20-600,0),400)/28)/24+$F$1</f>
        <v>1.4944035947712417</v>
      </c>
      <c r="E21" s="66">
        <v>0.3541666666666667</v>
      </c>
      <c r="F21" s="10">
        <v>26</v>
      </c>
      <c r="G21" s="6">
        <f t="shared" si="0"/>
        <v>478</v>
      </c>
      <c r="H21" s="11" t="s">
        <v>39</v>
      </c>
    </row>
    <row r="22" spans="1:8" ht="38.25" customHeight="1">
      <c r="A22" s="1"/>
      <c r="B22" s="50"/>
      <c r="C22" s="53" t="s">
        <v>40</v>
      </c>
      <c r="F22" s="10">
        <v>31</v>
      </c>
      <c r="G22" s="6">
        <f t="shared" si="0"/>
        <v>509</v>
      </c>
      <c r="H22" s="11" t="s">
        <v>41</v>
      </c>
    </row>
    <row r="23" spans="1:8" ht="24.75" customHeight="1">
      <c r="A23" s="8">
        <v>7</v>
      </c>
      <c r="B23" s="49"/>
      <c r="C23" s="44" t="s">
        <v>52</v>
      </c>
      <c r="D23" s="5">
        <f>(MIN($G22,200)/34+MIN(MAX($G22-200,0),200)/32+MIN(MAX($G22-400,0),200)/30+MIN(MAX($G22-600,0),400)/28)/24+$F$1</f>
        <v>1.5735702614379083</v>
      </c>
      <c r="E23" s="66">
        <v>0.4375</v>
      </c>
      <c r="F23" s="10">
        <v>13</v>
      </c>
      <c r="G23" s="6">
        <f t="shared" si="0"/>
        <v>522</v>
      </c>
      <c r="H23" s="35" t="s">
        <v>42</v>
      </c>
    </row>
    <row r="24" spans="1:8" ht="12.75">
      <c r="A24" s="8"/>
      <c r="B24" s="49"/>
      <c r="C24" s="13" t="s">
        <v>43</v>
      </c>
      <c r="D24" s="14"/>
      <c r="E24" s="15"/>
      <c r="F24" s="10">
        <v>6</v>
      </c>
      <c r="G24" s="6">
        <f t="shared" si="0"/>
        <v>528</v>
      </c>
      <c r="H24" s="11" t="s">
        <v>44</v>
      </c>
    </row>
    <row r="25" spans="1:8" ht="12.75">
      <c r="A25" s="8"/>
      <c r="B25" s="49"/>
      <c r="C25" s="45" t="s">
        <v>45</v>
      </c>
      <c r="D25" s="46"/>
      <c r="E25" s="47"/>
      <c r="F25" s="10">
        <v>71</v>
      </c>
      <c r="G25" s="6">
        <f t="shared" si="0"/>
        <v>599</v>
      </c>
      <c r="H25" s="11" t="s">
        <v>5</v>
      </c>
    </row>
    <row r="26" spans="1:8" ht="24" customHeight="1">
      <c r="A26" s="16" t="s">
        <v>6</v>
      </c>
      <c r="B26" s="1"/>
      <c r="C26" s="12" t="s">
        <v>46</v>
      </c>
      <c r="D26" s="66">
        <v>0</v>
      </c>
      <c r="E26" s="5">
        <v>0.5833333333333334</v>
      </c>
      <c r="F26" s="10">
        <v>13</v>
      </c>
      <c r="G26" s="6">
        <f t="shared" si="0"/>
        <v>612</v>
      </c>
      <c r="H26" s="11" t="s">
        <v>47</v>
      </c>
    </row>
    <row r="27" spans="1:8" s="27" customFormat="1" ht="12.75" customHeight="1">
      <c r="A27" s="21"/>
      <c r="B27" s="21"/>
      <c r="C27" s="40"/>
      <c r="D27" s="40"/>
      <c r="E27" s="40"/>
      <c r="F27" s="40"/>
      <c r="G27" s="40"/>
      <c r="H27" s="40"/>
    </row>
    <row r="28" spans="1:8" s="27" customFormat="1" ht="25.5" customHeight="1">
      <c r="A28" s="21"/>
      <c r="B28" s="21"/>
      <c r="C28" s="65"/>
      <c r="D28" s="65"/>
      <c r="E28" s="65"/>
      <c r="F28" s="65"/>
      <c r="G28" s="65"/>
      <c r="H28" s="65"/>
    </row>
    <row r="29" spans="3:8" s="27" customFormat="1" ht="12.75">
      <c r="C29" s="22"/>
      <c r="D29" s="22"/>
      <c r="E29" s="22"/>
      <c r="F29" s="24"/>
      <c r="G29" s="25"/>
      <c r="H29" s="28"/>
    </row>
    <row r="30" spans="1:8" s="27" customFormat="1" ht="16.5" customHeight="1">
      <c r="A30" s="21"/>
      <c r="B30" s="21"/>
      <c r="C30" s="22"/>
      <c r="D30" s="22"/>
      <c r="E30" s="22"/>
      <c r="F30" s="24"/>
      <c r="G30" s="25"/>
      <c r="H30" s="28"/>
    </row>
    <row r="31" spans="1:8" s="27" customFormat="1" ht="12.75">
      <c r="A31" s="21"/>
      <c r="B31" s="21"/>
      <c r="C31" s="29"/>
      <c r="D31" s="23"/>
      <c r="E31" s="23"/>
      <c r="F31" s="24"/>
      <c r="G31" s="25"/>
      <c r="H31" s="28"/>
    </row>
    <row r="32" spans="1:8" s="27" customFormat="1" ht="12.75">
      <c r="A32" s="21"/>
      <c r="B32" s="21"/>
      <c r="C32" s="63"/>
      <c r="D32" s="63"/>
      <c r="E32" s="63"/>
      <c r="F32" s="24"/>
      <c r="G32" s="25"/>
      <c r="H32" s="26"/>
    </row>
    <row r="33" spans="3:8" s="27" customFormat="1" ht="12.75">
      <c r="C33" s="64"/>
      <c r="D33" s="64"/>
      <c r="E33" s="64"/>
      <c r="F33" s="24"/>
      <c r="G33" s="25"/>
      <c r="H33" s="26"/>
    </row>
    <row r="34" spans="1:8" s="27" customFormat="1" ht="12.75">
      <c r="A34" s="21"/>
      <c r="B34" s="21"/>
      <c r="C34" s="22"/>
      <c r="D34" s="23"/>
      <c r="E34" s="23"/>
      <c r="F34" s="24"/>
      <c r="G34" s="25"/>
      <c r="H34" s="26"/>
    </row>
    <row r="35" spans="1:8" s="27" customFormat="1" ht="12.75">
      <c r="A35" s="21"/>
      <c r="B35" s="21"/>
      <c r="C35" s="30"/>
      <c r="D35" s="23"/>
      <c r="E35" s="23"/>
      <c r="F35" s="24"/>
      <c r="G35" s="25"/>
      <c r="H35" s="26"/>
    </row>
    <row r="36" ht="12.75">
      <c r="H36" s="32"/>
    </row>
    <row r="38" spans="3:7" ht="12.75">
      <c r="C38" s="33"/>
      <c r="D38" s="33"/>
      <c r="E38" s="33"/>
      <c r="F38" s="33"/>
      <c r="G38" s="33"/>
    </row>
    <row r="39" spans="3:7" ht="12.75">
      <c r="C39" s="33"/>
      <c r="D39" s="33"/>
      <c r="E39" s="33"/>
      <c r="F39" s="62"/>
      <c r="G39" s="62"/>
    </row>
    <row r="40" spans="3:7" ht="12.75">
      <c r="C40" s="33"/>
      <c r="D40" s="33"/>
      <c r="E40" s="33"/>
      <c r="F40" s="62"/>
      <c r="G40" s="62"/>
    </row>
    <row r="41" spans="3:7" ht="12.75">
      <c r="C41" s="25"/>
      <c r="D41" s="25"/>
      <c r="E41" s="25"/>
      <c r="F41" s="25"/>
      <c r="G41" s="25"/>
    </row>
    <row r="42" spans="3:7" ht="12.75">
      <c r="C42" s="25"/>
      <c r="D42" s="25"/>
      <c r="E42" s="25"/>
      <c r="F42" s="25"/>
      <c r="G42" s="25"/>
    </row>
    <row r="43" spans="3:7" ht="12.75">
      <c r="C43" s="25"/>
      <c r="D43" s="25"/>
      <c r="E43" s="25"/>
      <c r="F43" s="25"/>
      <c r="G43" s="25"/>
    </row>
    <row r="44" spans="3:7" ht="12.75">
      <c r="C44" s="25"/>
      <c r="D44" s="25"/>
      <c r="E44" s="25"/>
      <c r="F44" s="25"/>
      <c r="G44" s="25"/>
    </row>
    <row r="45" spans="3:7" ht="12.75">
      <c r="C45" s="25"/>
      <c r="D45" s="25"/>
      <c r="E45" s="25"/>
      <c r="F45" s="25"/>
      <c r="G45" s="25"/>
    </row>
    <row r="46" spans="3:7" ht="12.75">
      <c r="C46" s="25"/>
      <c r="D46" s="25"/>
      <c r="E46" s="25"/>
      <c r="F46" s="25"/>
      <c r="G46" s="25"/>
    </row>
    <row r="47" spans="3:7" ht="12.75">
      <c r="C47" s="25"/>
      <c r="D47" s="25"/>
      <c r="E47" s="25"/>
      <c r="F47" s="25"/>
      <c r="G47" s="25"/>
    </row>
    <row r="48" spans="3:7" ht="12.75">
      <c r="C48" s="25"/>
      <c r="D48" s="25"/>
      <c r="E48" s="25"/>
      <c r="F48" s="25"/>
      <c r="G48" s="25"/>
    </row>
    <row r="49" spans="3:7" ht="12.75">
      <c r="C49" s="25"/>
      <c r="D49" s="25"/>
      <c r="E49" s="25"/>
      <c r="F49" s="25"/>
      <c r="G49" s="25"/>
    </row>
    <row r="50" spans="3:7" ht="12.75">
      <c r="C50" s="25"/>
      <c r="D50" s="25"/>
      <c r="E50" s="25"/>
      <c r="F50" s="25"/>
      <c r="G50" s="25"/>
    </row>
    <row r="51" spans="3:7" ht="12.75">
      <c r="C51" s="27"/>
      <c r="D51" s="27"/>
      <c r="E51" s="27"/>
      <c r="F51" s="27"/>
      <c r="G51" s="27"/>
    </row>
  </sheetData>
  <mergeCells count="8">
    <mergeCell ref="F1:G1"/>
    <mergeCell ref="A1:C2"/>
    <mergeCell ref="F39:F40"/>
    <mergeCell ref="G39:G40"/>
    <mergeCell ref="C32:E32"/>
    <mergeCell ref="C33:E33"/>
    <mergeCell ref="C28:H28"/>
    <mergeCell ref="D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kampyHome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kampy</dc:creator>
  <cp:keywords/>
  <dc:description/>
  <cp:lastModifiedBy>kampy</cp:lastModifiedBy>
  <dcterms:created xsi:type="dcterms:W3CDTF">2005-05-03T22:47:02Z</dcterms:created>
  <dcterms:modified xsi:type="dcterms:W3CDTF">2006-08-23T23:49:20Z</dcterms:modified>
  <cp:category/>
  <cp:version/>
  <cp:contentType/>
  <cp:contentStatus/>
</cp:coreProperties>
</file>