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400_ugazapad 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<sst xmlns="http://schemas.openxmlformats.org/spreadsheetml/2006/main" count="64" uniqueCount="60">
  <si>
    <t>С</t>
  </si>
  <si>
    <t>Санкт-Петербург ,Технологический инст.</t>
  </si>
  <si>
    <t>Сбор для жителей Северных районов и центра</t>
  </si>
  <si>
    <t>Санкт-Петербург , пл.Победы</t>
  </si>
  <si>
    <r>
      <t xml:space="preserve">Общий старт </t>
    </r>
    <r>
      <rPr>
        <sz val="10"/>
        <rFont val="Arial Cyr"/>
        <family val="0"/>
      </rPr>
      <t>по Московскому шоссе</t>
    </r>
  </si>
  <si>
    <t>Вырица, переезд через жд</t>
  </si>
  <si>
    <r>
      <t>Прямо</t>
    </r>
  </si>
  <si>
    <t>Куровицы</t>
  </si>
  <si>
    <r>
      <t xml:space="preserve">В поселке на T-образном перекрестке  повернуть </t>
    </r>
    <r>
      <rPr>
        <b/>
        <sz val="10"/>
        <rFont val="Arial Cyr"/>
        <family val="0"/>
      </rPr>
      <t xml:space="preserve">налево. </t>
    </r>
  </si>
  <si>
    <t>Сиверская,  переезд через жд</t>
  </si>
  <si>
    <r>
      <t xml:space="preserve">После переезда </t>
    </r>
    <r>
      <rPr>
        <b/>
        <sz val="10"/>
        <rFont val="Arial Cyr"/>
        <family val="0"/>
      </rPr>
      <t xml:space="preserve">налево, через 800 метров направо </t>
    </r>
    <r>
      <rPr>
        <sz val="10"/>
        <rFont val="Arial Cyr"/>
        <family val="0"/>
      </rPr>
      <t>на Выру</t>
    </r>
  </si>
  <si>
    <t>пос Выра</t>
  </si>
  <si>
    <r>
      <t xml:space="preserve">Прямо, налево, направо </t>
    </r>
    <r>
      <rPr>
        <sz val="10"/>
        <rFont val="Arial Cyr"/>
        <family val="0"/>
      </rPr>
      <t>на пос.Калитино, Волосово</t>
    </r>
  </si>
  <si>
    <t>Калитино</t>
  </si>
  <si>
    <t>Прямо на Волосово</t>
  </si>
  <si>
    <t>Роговицы, после жд переезда</t>
  </si>
  <si>
    <r>
      <t xml:space="preserve">На T-образном перекрестке  повернуть </t>
    </r>
    <r>
      <rPr>
        <b/>
        <sz val="10"/>
        <rFont val="Arial Cyr"/>
        <family val="0"/>
      </rPr>
      <t xml:space="preserve">налево. </t>
    </r>
  </si>
  <si>
    <t>Волосово,  переезд через жд</t>
  </si>
  <si>
    <t>По границе города (прямо, налево, налево) доехать до жд. Переехать жд переезд, после T-образного перекрестка направо на Рогатино, Б.Вруда</t>
  </si>
  <si>
    <t>Бол.Вруда</t>
  </si>
  <si>
    <r>
      <t xml:space="preserve">Прямо </t>
    </r>
    <r>
      <rPr>
        <sz val="10"/>
        <rFont val="Arial Cyr"/>
        <family val="0"/>
      </rPr>
      <t>на пос.Ополье</t>
    </r>
  </si>
  <si>
    <t>Ополье</t>
  </si>
  <si>
    <t>На T-образном перекрестке с M11  повернуть налево на Кингисепп</t>
  </si>
  <si>
    <t>Кингисепп, мост через Лугу</t>
  </si>
  <si>
    <t>Кошкино</t>
  </si>
  <si>
    <r>
      <t xml:space="preserve">Прямо </t>
    </r>
    <r>
      <rPr>
        <sz val="10"/>
        <rFont val="Arial Cyr"/>
        <family val="0"/>
      </rPr>
      <t>на Усть-Лугу</t>
    </r>
  </si>
  <si>
    <t xml:space="preserve">Усть-Луга, поворот на мост </t>
  </si>
  <si>
    <r>
      <t xml:space="preserve">Прямо </t>
    </r>
    <r>
      <rPr>
        <sz val="10"/>
        <rFont val="Arial Cyr"/>
        <family val="0"/>
      </rPr>
      <t>на Лужицы</t>
    </r>
  </si>
  <si>
    <t>Лужицы,T-образный перекресток</t>
  </si>
  <si>
    <r>
      <t xml:space="preserve">На T-образном перекрестке  повернуть </t>
    </r>
    <r>
      <rPr>
        <b/>
        <sz val="10"/>
        <rFont val="Arial Cyr"/>
        <family val="0"/>
      </rPr>
      <t xml:space="preserve">направо. </t>
    </r>
  </si>
  <si>
    <t>Косколово</t>
  </si>
  <si>
    <t>Вистино</t>
  </si>
  <si>
    <r>
      <t xml:space="preserve">Прямо, </t>
    </r>
    <r>
      <rPr>
        <sz val="10"/>
        <rFont val="Arial Cyr"/>
        <family val="0"/>
      </rPr>
      <t>через 17 км Старое Гаркалово</t>
    </r>
  </si>
  <si>
    <t>Систо-Палкино</t>
  </si>
  <si>
    <r>
      <t>Прямо</t>
    </r>
    <r>
      <rPr>
        <sz val="10"/>
        <rFont val="Arial Cyr"/>
        <family val="0"/>
      </rPr>
      <t xml:space="preserve"> по шоссе, через 5 км поворот на Копорье, тоже</t>
    </r>
    <r>
      <rPr>
        <b/>
        <sz val="10"/>
        <rFont val="Arial Cyr"/>
        <family val="0"/>
      </rPr>
      <t xml:space="preserve"> прямо</t>
    </r>
  </si>
  <si>
    <t>Сосновый Бор</t>
  </si>
  <si>
    <t>Лебяжье</t>
  </si>
  <si>
    <t>Прямо</t>
  </si>
  <si>
    <t xml:space="preserve">Ломоносов </t>
  </si>
  <si>
    <t>Петродворец</t>
  </si>
  <si>
    <t>Прямо на Питер</t>
  </si>
  <si>
    <t>Ф</t>
  </si>
  <si>
    <t>Поворот на Тосно (за 2 км до поворота над шоссе путепровод)</t>
  </si>
  <si>
    <r>
      <t xml:space="preserve">Движение через город по главной улице, у моста через Лугу </t>
    </r>
    <r>
      <rPr>
        <b/>
        <sz val="10"/>
        <rFont val="Arial Cyr"/>
        <family val="0"/>
      </rPr>
      <t>(не переезжая мост !!!) направо, в</t>
    </r>
    <r>
      <rPr>
        <sz val="10"/>
        <rFont val="Arial Cyr"/>
        <family val="0"/>
      </rPr>
      <t>доль Луги</t>
    </r>
  </si>
  <si>
    <t>ПАРИЖ-РУБЕ</t>
  </si>
  <si>
    <r>
      <t xml:space="preserve">На развилке, где кончается асфальт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маленькой дороге (грунт, булыжник) ,  через 4 км шоссе - </t>
    </r>
    <r>
      <rPr>
        <b/>
        <sz val="10"/>
        <rFont val="Arial Cyr"/>
        <family val="0"/>
      </rPr>
      <t xml:space="preserve">налево </t>
    </r>
  </si>
  <si>
    <t>Вырица, плотина</t>
  </si>
  <si>
    <r>
      <t xml:space="preserve">КП </t>
    </r>
    <r>
      <rPr>
        <sz val="10"/>
        <rFont val="Arial Cyr"/>
        <family val="0"/>
      </rPr>
      <t>перед плотиной</t>
    </r>
    <r>
      <rPr>
        <b/>
        <sz val="10"/>
        <rFont val="Arial CYR"/>
        <family val="0"/>
      </rPr>
      <t>. Прямо</t>
    </r>
  </si>
  <si>
    <t>Родник, справа</t>
  </si>
  <si>
    <t>Санкт-Петербург , перекр. Трамвайного пр. и ул. Зины Портного</t>
  </si>
  <si>
    <r>
      <t xml:space="preserve">Со Стачек </t>
    </r>
    <r>
      <rPr>
        <b/>
        <sz val="10"/>
        <rFont val="Arial Cyr"/>
        <family val="0"/>
      </rPr>
      <t xml:space="preserve">Направо </t>
    </r>
    <r>
      <rPr>
        <sz val="10"/>
        <rFont val="Arial Cyr"/>
        <family val="0"/>
      </rPr>
      <t>на Трамвайный (следующий перекресток за Ленинским</t>
    </r>
    <r>
      <rPr>
        <b/>
        <sz val="10"/>
        <rFont val="Arial Cyr"/>
        <family val="0"/>
      </rPr>
      <t>).</t>
    </r>
    <r>
      <rPr>
        <sz val="10"/>
        <rFont val="Arial Cyr"/>
        <family val="0"/>
      </rPr>
      <t xml:space="preserve">На следующем перекрестке тоже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>, до конца дома. Магазин 24 часа , машина, скамейк</t>
    </r>
    <r>
      <rPr>
        <b/>
        <sz val="10"/>
        <rFont val="Arial Cyr"/>
        <family val="0"/>
      </rPr>
      <t>и</t>
    </r>
  </si>
  <si>
    <r>
      <t>После жд виадука (на карте не обозначен)</t>
    </r>
    <r>
      <rPr>
        <b/>
        <sz val="10"/>
        <rFont val="Arial Cyr"/>
        <family val="0"/>
      </rPr>
      <t xml:space="preserve"> налево на Вистино</t>
    </r>
    <r>
      <rPr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будьте внимательны - можно пропустить</t>
    </r>
  </si>
  <si>
    <t>Тосно</t>
  </si>
  <si>
    <r>
      <t xml:space="preserve">Взять </t>
    </r>
    <r>
      <rPr>
        <b/>
        <sz val="10"/>
        <rFont val="Arial Cyr"/>
        <family val="0"/>
      </rPr>
      <t xml:space="preserve">вправо </t>
    </r>
    <r>
      <rPr>
        <sz val="10"/>
        <rFont val="Arial Cyr"/>
        <family val="0"/>
      </rPr>
      <t>по старому шоссе на Новолисино,Тосно</t>
    </r>
  </si>
  <si>
    <r>
      <t>На светофоре повернуть</t>
    </r>
    <r>
      <rPr>
        <b/>
        <sz val="10"/>
        <rFont val="Arial Cyr"/>
        <family val="0"/>
      </rPr>
      <t xml:space="preserve"> направо </t>
    </r>
    <r>
      <rPr>
        <sz val="10"/>
        <rFont val="Arial Cyr"/>
        <family val="0"/>
      </rPr>
      <t>на Вырицу. В Лисино-Корпус( через 16 км) не заворачивать</t>
    </r>
  </si>
  <si>
    <t>T-образный перекресток на Вырицу</t>
  </si>
  <si>
    <r>
      <t xml:space="preserve">Налево </t>
    </r>
    <r>
      <rPr>
        <sz val="10"/>
        <rFont val="Arial Cyr"/>
        <family val="0"/>
      </rPr>
      <t>на Вырицу</t>
    </r>
  </si>
  <si>
    <t>В городе повернуть прямо на СПб (а не налево в центр)</t>
  </si>
  <si>
    <t>Выезд на основное шоссе</t>
  </si>
  <si>
    <r>
      <t>Направо</t>
    </r>
    <r>
      <rPr>
        <sz val="10"/>
        <rFont val="Arial Cyr"/>
        <family val="0"/>
      </rPr>
      <t xml:space="preserve"> на СПб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</si>
</sst>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General;&quot; &quot;;&quot; &quot;\ "/>
    <numFmt numFmtId="171" formatCode="&quot;Расстоян&quot;;&quot;Расстоян&quot;;&quot;Расстоян&quot;"/>
    <numFmt numFmtId="172" formatCode="&quot;Расст&quot;;&quot;Расстоян&quot;;&quot;Расстоян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20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vertical="justify"/>
    </xf>
    <xf numFmtId="0" fontId="5" fillId="0" borderId="1" xfId="0" applyFont="1" applyBorder="1" applyAlignment="1">
      <alignment vertical="top" wrapText="1"/>
    </xf>
    <xf numFmtId="20" fontId="7" fillId="0" borderId="1" xfId="0" applyNumberFormat="1" applyFont="1" applyBorder="1" applyAlignment="1">
      <alignment horizontal="right"/>
    </xf>
    <xf numFmtId="20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justify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wrapText="1"/>
    </xf>
    <xf numFmtId="0" fontId="0" fillId="0" borderId="1" xfId="0" applyFont="1" applyBorder="1" applyAlignment="1">
      <alignment vertical="justify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vertical="justify"/>
    </xf>
    <xf numFmtId="20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vertical="justify"/>
    </xf>
    <xf numFmtId="0" fontId="5" fillId="0" borderId="0" xfId="0" applyFont="1" applyBorder="1" applyAlignment="1">
      <alignment horizontal="center" vertical="top" wrapText="1"/>
    </xf>
    <xf numFmtId="20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0" fontId="5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distributed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O5" sqref="O5"/>
    </sheetView>
  </sheetViews>
  <sheetFormatPr defaultColWidth="9.00390625" defaultRowHeight="12.75"/>
  <cols>
    <col min="1" max="1" width="3.125" style="0" customWidth="1"/>
    <col min="2" max="2" width="28.125" style="0" customWidth="1"/>
    <col min="3" max="5" width="5.375" style="0" customWidth="1"/>
    <col min="6" max="6" width="7.625" style="0" customWidth="1"/>
    <col min="7" max="7" width="6.75390625" style="0" hidden="1" customWidth="1"/>
    <col min="8" max="8" width="5.75390625" style="0" hidden="1" customWidth="1"/>
    <col min="9" max="9" width="6.00390625" style="0" hidden="1" customWidth="1"/>
    <col min="10" max="10" width="5.875" style="0" hidden="1" customWidth="1"/>
    <col min="11" max="11" width="5.25390625" style="0" hidden="1" customWidth="1"/>
    <col min="12" max="12" width="5.375" style="0" hidden="1" customWidth="1"/>
    <col min="13" max="13" width="5.875" style="0" hidden="1" customWidth="1"/>
    <col min="14" max="14" width="64.75390625" style="0" customWidth="1"/>
  </cols>
  <sheetData>
    <row r="1" spans="3:14" ht="12.75">
      <c r="C1">
        <v>34</v>
      </c>
      <c r="D1">
        <v>15</v>
      </c>
      <c r="E1" s="1">
        <v>0.3333333333333333</v>
      </c>
      <c r="G1">
        <v>34</v>
      </c>
      <c r="H1">
        <v>32</v>
      </c>
      <c r="I1">
        <v>30</v>
      </c>
      <c r="J1">
        <v>26</v>
      </c>
      <c r="K1">
        <v>22</v>
      </c>
      <c r="L1">
        <v>18</v>
      </c>
      <c r="M1">
        <v>15</v>
      </c>
      <c r="N1" s="2"/>
    </row>
    <row r="2" spans="1:14" ht="26.25" customHeight="1">
      <c r="A2" s="29" t="s">
        <v>0</v>
      </c>
      <c r="B2" s="32" t="s">
        <v>1</v>
      </c>
      <c r="C2" s="32"/>
      <c r="D2" s="32"/>
      <c r="E2" s="3">
        <v>0</v>
      </c>
      <c r="F2" s="3">
        <v>0</v>
      </c>
      <c r="G2" s="4">
        <v>0.2986111111111111</v>
      </c>
      <c r="H2" s="4">
        <v>0.3055555555555555</v>
      </c>
      <c r="I2" s="5"/>
      <c r="J2" s="5"/>
      <c r="K2" s="5"/>
      <c r="L2" s="5"/>
      <c r="M2" s="5"/>
      <c r="N2" s="6" t="s">
        <v>2</v>
      </c>
    </row>
    <row r="3" spans="1:14" ht="14.25" customHeight="1">
      <c r="A3" s="29"/>
      <c r="B3" s="7" t="s">
        <v>3</v>
      </c>
      <c r="C3" s="8">
        <f>(MIN($F3,200)/34+MIN(MAX($F3-200,0),200)/32+MIN(MAX($F3-400,0),200)/30+MIN(MAX($F3-600,0),400)/28)/24+$E$1</f>
        <v>0.3333333333333333</v>
      </c>
      <c r="D3" s="8">
        <v>0.3333333333333333</v>
      </c>
      <c r="E3" s="3">
        <v>10</v>
      </c>
      <c r="F3" s="3">
        <v>0</v>
      </c>
      <c r="G3" s="9">
        <v>0.3263888888888889</v>
      </c>
      <c r="H3" s="9">
        <f aca="true" t="shared" si="0" ref="H3:M14">TIME(0,$F3/H$1*60,0)+$E$1</f>
        <v>0.3333333333333333</v>
      </c>
      <c r="I3" s="9">
        <f t="shared" si="0"/>
        <v>0.3333333333333333</v>
      </c>
      <c r="J3" s="9">
        <f t="shared" si="0"/>
        <v>0.3333333333333333</v>
      </c>
      <c r="K3" s="9">
        <f t="shared" si="0"/>
        <v>0.3333333333333333</v>
      </c>
      <c r="L3" s="9">
        <f t="shared" si="0"/>
        <v>0.3333333333333333</v>
      </c>
      <c r="M3" s="9">
        <f t="shared" si="0"/>
        <v>0.3333333333333333</v>
      </c>
      <c r="N3" s="10" t="s">
        <v>4</v>
      </c>
    </row>
    <row r="4" spans="1:14" ht="25.5" customHeight="1">
      <c r="A4" s="11"/>
      <c r="B4" s="27" t="s">
        <v>42</v>
      </c>
      <c r="C4" s="27"/>
      <c r="D4" s="27"/>
      <c r="E4" s="12">
        <v>37</v>
      </c>
      <c r="F4" s="3">
        <f aca="true" t="shared" si="1" ref="F4:F32">F3+E4</f>
        <v>37</v>
      </c>
      <c r="G4" s="9">
        <f aca="true" t="shared" si="2" ref="G4:G32">TIME(0,$F4/G$1*60,0)+$E$1</f>
        <v>0.3784722222222222</v>
      </c>
      <c r="H4" s="9">
        <f t="shared" si="0"/>
        <v>0.38125</v>
      </c>
      <c r="I4" s="9">
        <f t="shared" si="0"/>
        <v>0.3847222222222222</v>
      </c>
      <c r="J4" s="9">
        <f t="shared" si="0"/>
        <v>0.3923611111111111</v>
      </c>
      <c r="K4" s="9">
        <f t="shared" si="0"/>
        <v>0.4027777777777778</v>
      </c>
      <c r="L4" s="9">
        <f t="shared" si="0"/>
        <v>0.41874999999999996</v>
      </c>
      <c r="M4" s="9">
        <f t="shared" si="0"/>
        <v>0.4361111111111111</v>
      </c>
      <c r="N4" s="13" t="s">
        <v>53</v>
      </c>
    </row>
    <row r="5" spans="1:14" ht="25.5">
      <c r="A5" s="11"/>
      <c r="B5" s="28" t="s">
        <v>52</v>
      </c>
      <c r="C5" s="28"/>
      <c r="D5" s="28"/>
      <c r="E5" s="12">
        <v>9</v>
      </c>
      <c r="F5" s="3">
        <f t="shared" si="1"/>
        <v>46</v>
      </c>
      <c r="G5" s="9">
        <f t="shared" si="2"/>
        <v>0.38958333333333334</v>
      </c>
      <c r="H5" s="9">
        <f t="shared" si="0"/>
        <v>0.39305555555555555</v>
      </c>
      <c r="I5" s="9">
        <f t="shared" si="0"/>
        <v>0.3972222222222222</v>
      </c>
      <c r="J5" s="9">
        <f t="shared" si="0"/>
        <v>0.40694444444444444</v>
      </c>
      <c r="K5" s="9">
        <f t="shared" si="0"/>
        <v>0.4201388888888889</v>
      </c>
      <c r="L5" s="9">
        <f t="shared" si="0"/>
        <v>0.4395833333333333</v>
      </c>
      <c r="M5" s="9">
        <f t="shared" si="0"/>
        <v>0.46111111111111114</v>
      </c>
      <c r="N5" s="13" t="s">
        <v>54</v>
      </c>
    </row>
    <row r="6" spans="1:14" ht="12.75">
      <c r="A6" s="33"/>
      <c r="B6" s="14" t="s">
        <v>55</v>
      </c>
      <c r="C6" s="34"/>
      <c r="D6" s="34"/>
      <c r="E6" s="12">
        <v>25</v>
      </c>
      <c r="F6" s="3">
        <f>F5+E6</f>
        <v>71</v>
      </c>
      <c r="G6" s="9"/>
      <c r="H6" s="9"/>
      <c r="I6" s="9"/>
      <c r="J6" s="9"/>
      <c r="K6" s="9"/>
      <c r="L6" s="9"/>
      <c r="M6" s="9"/>
      <c r="N6" s="10" t="s">
        <v>56</v>
      </c>
    </row>
    <row r="7" spans="2:14" ht="12.75">
      <c r="B7" s="14" t="s">
        <v>5</v>
      </c>
      <c r="E7" s="12">
        <v>15</v>
      </c>
      <c r="F7" s="3">
        <f>F6+E7</f>
        <v>86</v>
      </c>
      <c r="G7" s="9">
        <f t="shared" si="2"/>
        <v>0.43819444444444444</v>
      </c>
      <c r="H7" s="9">
        <f t="shared" si="0"/>
        <v>0.44513888888888886</v>
      </c>
      <c r="I7" s="9">
        <f t="shared" si="0"/>
        <v>0.4527777777777778</v>
      </c>
      <c r="J7" s="9">
        <f t="shared" si="0"/>
        <v>0.4708333333333333</v>
      </c>
      <c r="K7" s="9">
        <f t="shared" si="0"/>
        <v>0.49583333333333335</v>
      </c>
      <c r="L7" s="9">
        <f t="shared" si="0"/>
        <v>0.5319444444444444</v>
      </c>
      <c r="M7" s="9">
        <f t="shared" si="0"/>
        <v>0.5722222222222222</v>
      </c>
      <c r="N7" s="15" t="s">
        <v>6</v>
      </c>
    </row>
    <row r="8" spans="1:14" ht="12.75">
      <c r="A8" s="11">
        <v>1</v>
      </c>
      <c r="B8" s="14" t="s">
        <v>46</v>
      </c>
      <c r="C8" s="8">
        <f>(MIN($F7,200)/34+MIN(MAX($F7-200,0),200)/32+MIN(MAX($F7-400,0),200)/30+MIN(MAX($F7-600,0),400)/28)/24+$E$1</f>
        <v>0.4387254901960784</v>
      </c>
      <c r="D8" s="8">
        <f>(1+MIN($F7,60)/20+MIN(MAX($F7-60,0),540)/15+MIN(MAX($F7-600,0),400)/11.428)/24+$E$1</f>
        <v>0.5722222222222222</v>
      </c>
      <c r="E8" s="12">
        <v>3</v>
      </c>
      <c r="F8" s="3">
        <f t="shared" si="1"/>
        <v>89</v>
      </c>
      <c r="G8" s="9"/>
      <c r="H8" s="9"/>
      <c r="I8" s="9"/>
      <c r="J8" s="9"/>
      <c r="K8" s="9"/>
      <c r="L8" s="9"/>
      <c r="M8" s="9"/>
      <c r="N8" s="15" t="s">
        <v>47</v>
      </c>
    </row>
    <row r="9" spans="1:14" ht="12.75">
      <c r="A9" s="11"/>
      <c r="B9" s="14" t="s">
        <v>7</v>
      </c>
      <c r="C9" s="16"/>
      <c r="D9" s="14"/>
      <c r="E9" s="12">
        <v>9</v>
      </c>
      <c r="F9" s="3">
        <f>F8+E9</f>
        <v>98</v>
      </c>
      <c r="G9" s="9">
        <f t="shared" si="2"/>
        <v>0.4527777777777778</v>
      </c>
      <c r="H9" s="9">
        <f t="shared" si="0"/>
        <v>0.46041666666666664</v>
      </c>
      <c r="I9" s="9">
        <f t="shared" si="0"/>
        <v>0.46944444444444444</v>
      </c>
      <c r="J9" s="9">
        <f t="shared" si="0"/>
        <v>0.49027777777777776</v>
      </c>
      <c r="K9" s="9">
        <f t="shared" si="0"/>
        <v>0.51875</v>
      </c>
      <c r="L9" s="9">
        <f t="shared" si="0"/>
        <v>0.5597222222222222</v>
      </c>
      <c r="M9" s="9">
        <f t="shared" si="0"/>
        <v>0.6055555555555555</v>
      </c>
      <c r="N9" s="6" t="s">
        <v>8</v>
      </c>
    </row>
    <row r="10" spans="1:14" ht="12.75">
      <c r="A10" s="11"/>
      <c r="B10" s="14" t="s">
        <v>9</v>
      </c>
      <c r="C10" s="14"/>
      <c r="D10" s="14"/>
      <c r="E10" s="12">
        <v>7</v>
      </c>
      <c r="F10" s="3">
        <f t="shared" si="1"/>
        <v>105</v>
      </c>
      <c r="G10" s="9">
        <f t="shared" si="2"/>
        <v>0.4618055555555556</v>
      </c>
      <c r="H10" s="9">
        <f t="shared" si="0"/>
        <v>0.46944444444444444</v>
      </c>
      <c r="I10" s="9">
        <f t="shared" si="0"/>
        <v>0.47916666666666663</v>
      </c>
      <c r="J10" s="9">
        <f t="shared" si="0"/>
        <v>0.5013888888888889</v>
      </c>
      <c r="K10" s="9">
        <f t="shared" si="0"/>
        <v>0.5319444444444444</v>
      </c>
      <c r="L10" s="9">
        <f t="shared" si="0"/>
        <v>0.5763888888888888</v>
      </c>
      <c r="M10" s="9">
        <f t="shared" si="0"/>
        <v>0.625</v>
      </c>
      <c r="N10" s="13" t="s">
        <v>10</v>
      </c>
    </row>
    <row r="11" spans="1:14" ht="12.75">
      <c r="A11" s="17"/>
      <c r="B11" s="14" t="s">
        <v>11</v>
      </c>
      <c r="C11" s="14"/>
      <c r="D11" s="14"/>
      <c r="E11" s="12">
        <v>6</v>
      </c>
      <c r="F11" s="3">
        <f t="shared" si="1"/>
        <v>111</v>
      </c>
      <c r="G11" s="9">
        <f t="shared" si="2"/>
        <v>0.46875</v>
      </c>
      <c r="H11" s="9">
        <f t="shared" si="0"/>
        <v>0.47777777777777775</v>
      </c>
      <c r="I11" s="9">
        <f t="shared" si="0"/>
        <v>0.4875</v>
      </c>
      <c r="J11" s="9">
        <f t="shared" si="0"/>
        <v>0.5111111111111111</v>
      </c>
      <c r="K11" s="9">
        <f t="shared" si="0"/>
        <v>0.5430555555555555</v>
      </c>
      <c r="L11" s="9">
        <f t="shared" si="0"/>
        <v>0.5902777777777778</v>
      </c>
      <c r="M11" s="9">
        <f t="shared" si="0"/>
        <v>0.6416666666666666</v>
      </c>
      <c r="N11" s="10" t="s">
        <v>12</v>
      </c>
    </row>
    <row r="12" spans="1:14" ht="12.75">
      <c r="A12" s="11"/>
      <c r="B12" s="14" t="s">
        <v>13</v>
      </c>
      <c r="C12" s="14"/>
      <c r="D12" s="14"/>
      <c r="E12" s="12">
        <v>21</v>
      </c>
      <c r="F12" s="3">
        <f t="shared" si="1"/>
        <v>132</v>
      </c>
      <c r="G12" s="9">
        <f t="shared" si="2"/>
        <v>0.49444444444444446</v>
      </c>
      <c r="H12" s="9">
        <f t="shared" si="0"/>
        <v>0.5048611111111111</v>
      </c>
      <c r="I12" s="9">
        <f t="shared" si="0"/>
        <v>0.5166666666666666</v>
      </c>
      <c r="J12" s="9">
        <f t="shared" si="0"/>
        <v>0.5444444444444444</v>
      </c>
      <c r="K12" s="9">
        <f t="shared" si="0"/>
        <v>0.5833333333333333</v>
      </c>
      <c r="L12" s="9">
        <f t="shared" si="0"/>
        <v>0.6388888888888888</v>
      </c>
      <c r="M12" s="9">
        <f t="shared" si="0"/>
        <v>0.7</v>
      </c>
      <c r="N12" s="15" t="s">
        <v>14</v>
      </c>
    </row>
    <row r="13" spans="1:14" ht="12.75">
      <c r="A13" s="11"/>
      <c r="B13" s="14" t="s">
        <v>15</v>
      </c>
      <c r="C13" s="14"/>
      <c r="D13" s="14"/>
      <c r="E13" s="12">
        <v>9</v>
      </c>
      <c r="F13" s="3">
        <f t="shared" si="1"/>
        <v>141</v>
      </c>
      <c r="G13" s="9">
        <f t="shared" si="2"/>
        <v>0.5055555555555555</v>
      </c>
      <c r="H13" s="9">
        <f t="shared" si="0"/>
        <v>0.5166666666666666</v>
      </c>
      <c r="I13" s="9">
        <f t="shared" si="0"/>
        <v>0.5291666666666667</v>
      </c>
      <c r="J13" s="9">
        <f t="shared" si="0"/>
        <v>0.5590277777777778</v>
      </c>
      <c r="K13" s="9">
        <f t="shared" si="0"/>
        <v>0.6</v>
      </c>
      <c r="L13" s="9">
        <f t="shared" si="0"/>
        <v>0.6597222222222222</v>
      </c>
      <c r="M13" s="9">
        <f t="shared" si="0"/>
        <v>0.725</v>
      </c>
      <c r="N13" s="6" t="s">
        <v>16</v>
      </c>
    </row>
    <row r="14" spans="1:14" ht="27.75" customHeight="1">
      <c r="A14" s="11"/>
      <c r="B14" s="14" t="s">
        <v>17</v>
      </c>
      <c r="C14" s="8"/>
      <c r="D14" s="8"/>
      <c r="E14" s="12">
        <v>7</v>
      </c>
      <c r="F14" s="3">
        <f t="shared" si="1"/>
        <v>148</v>
      </c>
      <c r="G14" s="9">
        <f t="shared" si="2"/>
        <v>0.5145833333333333</v>
      </c>
      <c r="H14" s="9">
        <f t="shared" si="0"/>
        <v>0.5256944444444445</v>
      </c>
      <c r="I14" s="9">
        <f t="shared" si="0"/>
        <v>0.5388888888888889</v>
      </c>
      <c r="J14" s="9">
        <f t="shared" si="0"/>
        <v>0.5701388888888889</v>
      </c>
      <c r="K14" s="9">
        <f t="shared" si="0"/>
        <v>0.6131944444444444</v>
      </c>
      <c r="L14" s="9">
        <f t="shared" si="0"/>
        <v>0.6756944444444444</v>
      </c>
      <c r="M14" s="9">
        <f t="shared" si="0"/>
        <v>0.7444444444444445</v>
      </c>
      <c r="N14" s="13" t="s">
        <v>18</v>
      </c>
    </row>
    <row r="15" spans="1:14" ht="12.75">
      <c r="A15" s="17"/>
      <c r="B15" s="14" t="s">
        <v>19</v>
      </c>
      <c r="C15" s="14"/>
      <c r="D15" s="14"/>
      <c r="E15" s="12">
        <v>16</v>
      </c>
      <c r="F15" s="3">
        <f t="shared" si="1"/>
        <v>164</v>
      </c>
      <c r="G15" s="9">
        <f t="shared" si="2"/>
        <v>0.5340277777777778</v>
      </c>
      <c r="H15" s="9">
        <f aca="true" t="shared" si="3" ref="H15:M32">TIME(0,$F15/H$1*60,0)+$E$1</f>
        <v>0.5465277777777777</v>
      </c>
      <c r="I15" s="9">
        <f t="shared" si="3"/>
        <v>0.5611111111111111</v>
      </c>
      <c r="J15" s="9">
        <f t="shared" si="3"/>
        <v>0.5958333333333333</v>
      </c>
      <c r="K15" s="9">
        <f t="shared" si="3"/>
        <v>0.64375</v>
      </c>
      <c r="L15" s="9">
        <f t="shared" si="3"/>
        <v>0.7124999999999999</v>
      </c>
      <c r="M15" s="9">
        <f t="shared" si="3"/>
        <v>0.7888888888888889</v>
      </c>
      <c r="N15" s="10" t="s">
        <v>20</v>
      </c>
    </row>
    <row r="16" spans="1:14" ht="12.75">
      <c r="A16" s="11"/>
      <c r="B16" s="14" t="s">
        <v>21</v>
      </c>
      <c r="C16" s="14"/>
      <c r="D16" s="14"/>
      <c r="E16" s="12">
        <v>25</v>
      </c>
      <c r="F16" s="3">
        <f t="shared" si="1"/>
        <v>189</v>
      </c>
      <c r="G16" s="9">
        <f t="shared" si="2"/>
        <v>0.5645833333333333</v>
      </c>
      <c r="H16" s="9">
        <f t="shared" si="3"/>
        <v>0.5791666666666666</v>
      </c>
      <c r="I16" s="9">
        <f t="shared" si="3"/>
        <v>0.5958333333333333</v>
      </c>
      <c r="J16" s="9">
        <f t="shared" si="3"/>
        <v>0.6361111111111111</v>
      </c>
      <c r="K16" s="9">
        <f t="shared" si="3"/>
        <v>0.6909722222222222</v>
      </c>
      <c r="L16" s="9">
        <f t="shared" si="3"/>
        <v>0.7708333333333333</v>
      </c>
      <c r="M16" s="9">
        <f t="shared" si="3"/>
        <v>0.8583333333333334</v>
      </c>
      <c r="N16" s="13" t="s">
        <v>22</v>
      </c>
    </row>
    <row r="17" spans="1:14" ht="25.5">
      <c r="A17" s="11">
        <v>2</v>
      </c>
      <c r="B17" s="14" t="s">
        <v>23</v>
      </c>
      <c r="C17" s="8">
        <f>(MIN($F17,200)/34+MIN(MAX($F17-200,0),200)/32+MIN(MAX($F17-400,0),200)/30+MIN(MAX($F17-600,0),400)/28)/24+$E$1</f>
        <v>0.5849417892156863</v>
      </c>
      <c r="D17" s="8">
        <f>(1+MIN($F17,60)/20+MIN(MAX($F17-60,0),540)/15+MIN(MAX($F17-600,0),400)/11.428)/24+$E$1</f>
        <v>0.9027777777777777</v>
      </c>
      <c r="E17" s="12">
        <v>16</v>
      </c>
      <c r="F17" s="3">
        <f t="shared" si="1"/>
        <v>205</v>
      </c>
      <c r="G17" s="9">
        <f t="shared" si="2"/>
        <v>0.5840277777777778</v>
      </c>
      <c r="H17" s="9">
        <f t="shared" si="3"/>
        <v>0.6</v>
      </c>
      <c r="I17" s="9">
        <f t="shared" si="3"/>
        <v>0.6180555555555556</v>
      </c>
      <c r="J17" s="9">
        <f t="shared" si="3"/>
        <v>0.6618055555555555</v>
      </c>
      <c r="K17" s="9">
        <f t="shared" si="3"/>
        <v>0.7215277777777778</v>
      </c>
      <c r="L17" s="9">
        <f t="shared" si="3"/>
        <v>0.8076388888888888</v>
      </c>
      <c r="M17" s="9">
        <f t="shared" si="3"/>
        <v>0.9027777777777777</v>
      </c>
      <c r="N17" s="13" t="s">
        <v>43</v>
      </c>
    </row>
    <row r="18" spans="1:14" ht="12.75">
      <c r="A18" s="11"/>
      <c r="B18" s="14" t="s">
        <v>24</v>
      </c>
      <c r="C18" s="14"/>
      <c r="D18" s="14"/>
      <c r="E18" s="12">
        <v>17</v>
      </c>
      <c r="F18" s="3">
        <f t="shared" si="1"/>
        <v>222</v>
      </c>
      <c r="G18" s="9">
        <f t="shared" si="2"/>
        <v>0.6048611111111111</v>
      </c>
      <c r="H18" s="9">
        <f t="shared" si="3"/>
        <v>0.6222222222222222</v>
      </c>
      <c r="I18" s="9">
        <f t="shared" si="3"/>
        <v>0.6416666666666666</v>
      </c>
      <c r="J18" s="9">
        <f t="shared" si="3"/>
        <v>0.6888888888888889</v>
      </c>
      <c r="K18" s="9">
        <f t="shared" si="3"/>
        <v>0.7534722222222222</v>
      </c>
      <c r="L18" s="9">
        <f t="shared" si="3"/>
        <v>0.8472222222222223</v>
      </c>
      <c r="M18" s="9">
        <f t="shared" si="3"/>
        <v>0.95</v>
      </c>
      <c r="N18" s="10" t="s">
        <v>37</v>
      </c>
    </row>
    <row r="19" spans="1:14" ht="25.5" customHeight="1">
      <c r="A19" s="11"/>
      <c r="B19" s="25" t="s">
        <v>44</v>
      </c>
      <c r="C19" s="14"/>
      <c r="D19" s="14"/>
      <c r="E19" s="12">
        <v>9</v>
      </c>
      <c r="F19" s="3">
        <f t="shared" si="1"/>
        <v>231</v>
      </c>
      <c r="G19" s="9"/>
      <c r="H19" s="9"/>
      <c r="I19" s="9"/>
      <c r="J19" s="9"/>
      <c r="K19" s="9"/>
      <c r="L19" s="9"/>
      <c r="M19" s="9"/>
      <c r="N19" s="13" t="s">
        <v>45</v>
      </c>
    </row>
    <row r="20" spans="1:14" ht="12.75">
      <c r="A20" s="17"/>
      <c r="B20" s="14" t="s">
        <v>7</v>
      </c>
      <c r="C20" s="14"/>
      <c r="D20" s="14"/>
      <c r="E20" s="12">
        <v>11</v>
      </c>
      <c r="F20" s="3">
        <f t="shared" si="1"/>
        <v>242</v>
      </c>
      <c r="G20" s="9">
        <f t="shared" si="2"/>
        <v>0.6298611111111111</v>
      </c>
      <c r="H20" s="9">
        <f t="shared" si="3"/>
        <v>0.6479166666666667</v>
      </c>
      <c r="I20" s="9">
        <f t="shared" si="3"/>
        <v>0.6694444444444444</v>
      </c>
      <c r="J20" s="9">
        <f t="shared" si="3"/>
        <v>0.7208333333333333</v>
      </c>
      <c r="K20" s="9">
        <f t="shared" si="3"/>
        <v>0.7916666666666666</v>
      </c>
      <c r="L20" s="9">
        <f t="shared" si="3"/>
        <v>0.8930555555555555</v>
      </c>
      <c r="M20" s="9">
        <f t="shared" si="3"/>
        <v>1.0055555555555555</v>
      </c>
      <c r="N20" s="10" t="s">
        <v>25</v>
      </c>
    </row>
    <row r="21" spans="1:14" ht="12.75">
      <c r="A21" s="11">
        <v>3</v>
      </c>
      <c r="B21" s="14" t="s">
        <v>48</v>
      </c>
      <c r="C21" s="8">
        <f>(MIN($F21,200)/34+MIN(MAX($F21-200,0),200)/32+MIN(MAX($F21-400,0),200)/30+MIN(MAX($F21-600,0),400)/28)/24+$E$1</f>
        <v>0.6461397058823529</v>
      </c>
      <c r="D21" s="8">
        <f>(1+MIN($F21,60)/20+MIN(MAX($F21-60,0),540)/15+MIN(MAX($F21-600,0),400)/11.428)/24+$E$1</f>
        <v>1.0333333333333334</v>
      </c>
      <c r="E21" s="12">
        <v>10</v>
      </c>
      <c r="F21" s="3">
        <f t="shared" si="1"/>
        <v>252</v>
      </c>
      <c r="G21" s="9"/>
      <c r="H21" s="9"/>
      <c r="I21" s="9"/>
      <c r="J21" s="9"/>
      <c r="K21" s="9"/>
      <c r="L21" s="9"/>
      <c r="M21" s="9"/>
      <c r="N21" s="10" t="s">
        <v>37</v>
      </c>
    </row>
    <row r="22" spans="1:14" ht="12.75">
      <c r="A22" s="17"/>
      <c r="B22" s="14" t="s">
        <v>26</v>
      </c>
      <c r="C22" s="8"/>
      <c r="D22" s="8"/>
      <c r="E22" s="12">
        <v>6</v>
      </c>
      <c r="F22" s="3">
        <f>F21+E22</f>
        <v>258</v>
      </c>
      <c r="G22" s="9">
        <f t="shared" si="2"/>
        <v>0.6493055555555556</v>
      </c>
      <c r="H22" s="9">
        <f t="shared" si="3"/>
        <v>0.66875</v>
      </c>
      <c r="I22" s="9">
        <f t="shared" si="3"/>
        <v>0.6916666666666667</v>
      </c>
      <c r="J22" s="9">
        <f t="shared" si="3"/>
        <v>0.7465277777777777</v>
      </c>
      <c r="K22" s="9">
        <f t="shared" si="3"/>
        <v>0.8215277777777777</v>
      </c>
      <c r="L22" s="9">
        <f t="shared" si="3"/>
        <v>0.9305555555555556</v>
      </c>
      <c r="M22" s="9">
        <f t="shared" si="3"/>
        <v>1.05</v>
      </c>
      <c r="N22" s="15" t="s">
        <v>27</v>
      </c>
    </row>
    <row r="23" spans="2:14" ht="12.75">
      <c r="B23" s="14" t="s">
        <v>28</v>
      </c>
      <c r="C23" s="8"/>
      <c r="D23" s="8"/>
      <c r="E23" s="12">
        <v>4</v>
      </c>
      <c r="F23" s="3">
        <f t="shared" si="1"/>
        <v>262</v>
      </c>
      <c r="G23" s="9">
        <f t="shared" si="2"/>
        <v>0.6541666666666667</v>
      </c>
      <c r="H23" s="9">
        <f t="shared" si="3"/>
        <v>0.6743055555555555</v>
      </c>
      <c r="I23" s="9">
        <f t="shared" si="3"/>
        <v>0.6972222222222222</v>
      </c>
      <c r="J23" s="9">
        <f t="shared" si="3"/>
        <v>0.7527777777777778</v>
      </c>
      <c r="K23" s="9">
        <f t="shared" si="3"/>
        <v>0.8291666666666666</v>
      </c>
      <c r="L23" s="9">
        <f t="shared" si="3"/>
        <v>0.9395833333333334</v>
      </c>
      <c r="M23" s="9">
        <f t="shared" si="3"/>
        <v>1.0611111111111111</v>
      </c>
      <c r="N23" s="6" t="s">
        <v>29</v>
      </c>
    </row>
    <row r="24" spans="1:14" ht="24" customHeight="1">
      <c r="A24" s="11"/>
      <c r="B24" s="14" t="s">
        <v>30</v>
      </c>
      <c r="C24" s="8"/>
      <c r="D24" s="8"/>
      <c r="E24" s="12">
        <v>7</v>
      </c>
      <c r="F24" s="3">
        <f t="shared" si="1"/>
        <v>269</v>
      </c>
      <c r="G24" s="9">
        <f t="shared" si="2"/>
        <v>0.6625</v>
      </c>
      <c r="H24" s="9">
        <f t="shared" si="3"/>
        <v>0.6833333333333333</v>
      </c>
      <c r="I24" s="9">
        <f t="shared" si="3"/>
        <v>0.7069444444444444</v>
      </c>
      <c r="J24" s="9">
        <f t="shared" si="3"/>
        <v>0.7638888888888888</v>
      </c>
      <c r="K24" s="9">
        <f t="shared" si="3"/>
        <v>0.8423611111111111</v>
      </c>
      <c r="L24" s="9">
        <f t="shared" si="3"/>
        <v>0.9555555555555555</v>
      </c>
      <c r="M24" s="9">
        <f t="shared" si="3"/>
        <v>1.0805555555555555</v>
      </c>
      <c r="N24" s="13" t="s">
        <v>51</v>
      </c>
    </row>
    <row r="25" spans="1:14" ht="12.75">
      <c r="A25" s="17"/>
      <c r="B25" s="14" t="s">
        <v>31</v>
      </c>
      <c r="C25" s="14"/>
      <c r="D25" s="14"/>
      <c r="E25" s="12">
        <v>14</v>
      </c>
      <c r="F25" s="3">
        <f t="shared" si="1"/>
        <v>283</v>
      </c>
      <c r="G25" s="9">
        <f t="shared" si="2"/>
        <v>0.679861111111111</v>
      </c>
      <c r="H25" s="9">
        <f t="shared" si="3"/>
        <v>0.7013888888888888</v>
      </c>
      <c r="I25" s="9">
        <f t="shared" si="3"/>
        <v>0.7263888888888889</v>
      </c>
      <c r="J25" s="9">
        <f t="shared" si="3"/>
        <v>0.7868055555555555</v>
      </c>
      <c r="K25" s="9">
        <f t="shared" si="3"/>
        <v>0.8687499999999999</v>
      </c>
      <c r="L25" s="9">
        <f t="shared" si="3"/>
        <v>0.9881944444444444</v>
      </c>
      <c r="M25" s="9">
        <f t="shared" si="3"/>
        <v>1.1194444444444445</v>
      </c>
      <c r="N25" s="10" t="s">
        <v>32</v>
      </c>
    </row>
    <row r="26" spans="1:14" ht="16.5" customHeight="1">
      <c r="A26" s="11"/>
      <c r="B26" s="14" t="s">
        <v>33</v>
      </c>
      <c r="C26" s="14"/>
      <c r="D26" s="14"/>
      <c r="E26" s="12">
        <v>33</v>
      </c>
      <c r="F26" s="3">
        <f t="shared" si="1"/>
        <v>316</v>
      </c>
      <c r="G26" s="9">
        <f t="shared" si="2"/>
        <v>0.7201388888888889</v>
      </c>
      <c r="H26" s="9">
        <f t="shared" si="3"/>
        <v>0.7444444444444445</v>
      </c>
      <c r="I26" s="9">
        <f t="shared" si="3"/>
        <v>0.7722222222222221</v>
      </c>
      <c r="J26" s="9">
        <f t="shared" si="3"/>
        <v>0.8395833333333333</v>
      </c>
      <c r="K26" s="9">
        <f t="shared" si="3"/>
        <v>0.9312499999999999</v>
      </c>
      <c r="L26" s="9">
        <f t="shared" si="3"/>
        <v>1.0645833333333334</v>
      </c>
      <c r="M26" s="9">
        <f t="shared" si="3"/>
        <v>1.211111111111111</v>
      </c>
      <c r="N26" s="10" t="s">
        <v>34</v>
      </c>
    </row>
    <row r="27" spans="1:14" ht="13.5" customHeight="1">
      <c r="A27" s="11">
        <v>4</v>
      </c>
      <c r="B27" s="18" t="s">
        <v>35</v>
      </c>
      <c r="C27" s="8">
        <f>(MIN($F27,200)/34+MIN(MAX($F27-200,0),200)/32+MIN(MAX($F27-400,0),200)/30+MIN(MAX($F27-600,0),400)/28)/24+$E$1</f>
        <v>0.7503063725490196</v>
      </c>
      <c r="D27" s="8">
        <f>(1+MIN($F27,60)/20+MIN(MAX($F27-60,0),540)/15+MIN(MAX($F27-600,0),400)/11.428)/24+$E$1</f>
        <v>1.2555555555555555</v>
      </c>
      <c r="E27" s="12">
        <v>16</v>
      </c>
      <c r="F27" s="3">
        <f t="shared" si="1"/>
        <v>332</v>
      </c>
      <c r="G27" s="9">
        <f t="shared" si="2"/>
        <v>0.7395833333333333</v>
      </c>
      <c r="H27" s="9">
        <f t="shared" si="3"/>
        <v>0.7652777777777777</v>
      </c>
      <c r="I27" s="9">
        <f t="shared" si="3"/>
        <v>0.7944444444444444</v>
      </c>
      <c r="J27" s="9">
        <f t="shared" si="3"/>
        <v>0.8652777777777778</v>
      </c>
      <c r="K27" s="9">
        <f t="shared" si="3"/>
        <v>0.9618055555555556</v>
      </c>
      <c r="L27" s="9">
        <f t="shared" si="3"/>
        <v>1.101388888888889</v>
      </c>
      <c r="M27" s="9">
        <f t="shared" si="3"/>
        <v>1.2555555555555555</v>
      </c>
      <c r="N27" s="10" t="s">
        <v>57</v>
      </c>
    </row>
    <row r="28" spans="1:14" ht="13.5" customHeight="1">
      <c r="A28" s="11"/>
      <c r="B28" s="18" t="s">
        <v>58</v>
      </c>
      <c r="C28" s="8"/>
      <c r="D28" s="8"/>
      <c r="E28" s="12">
        <v>18</v>
      </c>
      <c r="F28" s="3">
        <f t="shared" si="1"/>
        <v>350</v>
      </c>
      <c r="G28" s="9"/>
      <c r="H28" s="9"/>
      <c r="I28" s="9"/>
      <c r="J28" s="9"/>
      <c r="K28" s="9"/>
      <c r="L28" s="9"/>
      <c r="M28" s="9"/>
      <c r="N28" s="10" t="s">
        <v>59</v>
      </c>
    </row>
    <row r="29" spans="1:14" ht="12.75">
      <c r="A29" s="11"/>
      <c r="B29" s="28" t="s">
        <v>36</v>
      </c>
      <c r="C29" s="28"/>
      <c r="D29" s="28"/>
      <c r="E29" s="12">
        <v>6</v>
      </c>
      <c r="F29" s="3">
        <f t="shared" si="1"/>
        <v>356</v>
      </c>
      <c r="G29" s="9">
        <f t="shared" si="2"/>
        <v>0.7694444444444444</v>
      </c>
      <c r="H29" s="9">
        <f t="shared" si="3"/>
        <v>0.7965277777777777</v>
      </c>
      <c r="I29" s="9">
        <f t="shared" si="3"/>
        <v>0.8277777777777777</v>
      </c>
      <c r="J29" s="9">
        <f t="shared" si="3"/>
        <v>0.9034722222222222</v>
      </c>
      <c r="K29" s="9">
        <f t="shared" si="3"/>
        <v>1.0069444444444444</v>
      </c>
      <c r="L29" s="9">
        <f t="shared" si="3"/>
        <v>1.1569444444444443</v>
      </c>
      <c r="M29" s="9">
        <f t="shared" si="3"/>
        <v>1.3222222222222222</v>
      </c>
      <c r="N29" s="6" t="s">
        <v>37</v>
      </c>
    </row>
    <row r="30" spans="1:14" ht="12.75">
      <c r="A30" s="17"/>
      <c r="B30" s="31" t="s">
        <v>38</v>
      </c>
      <c r="C30" s="31"/>
      <c r="D30" s="31"/>
      <c r="E30" s="12">
        <v>21</v>
      </c>
      <c r="F30" s="3">
        <f t="shared" si="1"/>
        <v>377</v>
      </c>
      <c r="G30" s="9">
        <f t="shared" si="2"/>
        <v>0.7951388888888888</v>
      </c>
      <c r="H30" s="9">
        <f t="shared" si="3"/>
        <v>0.8236111111111111</v>
      </c>
      <c r="I30" s="9">
        <f t="shared" si="3"/>
        <v>0.8569444444444445</v>
      </c>
      <c r="J30" s="9">
        <f t="shared" si="3"/>
        <v>0.9375</v>
      </c>
      <c r="K30" s="9">
        <f t="shared" si="3"/>
        <v>1.0472222222222223</v>
      </c>
      <c r="L30" s="9">
        <f t="shared" si="3"/>
        <v>1.2055555555555555</v>
      </c>
      <c r="M30" s="9">
        <f t="shared" si="3"/>
        <v>0.3805555555555556</v>
      </c>
      <c r="N30" s="6" t="s">
        <v>37</v>
      </c>
    </row>
    <row r="31" spans="1:14" ht="12.75">
      <c r="A31" s="11"/>
      <c r="B31" s="14" t="s">
        <v>39</v>
      </c>
      <c r="C31" s="8"/>
      <c r="D31" s="8"/>
      <c r="E31" s="12">
        <v>10</v>
      </c>
      <c r="F31" s="3">
        <f t="shared" si="1"/>
        <v>387</v>
      </c>
      <c r="G31" s="9">
        <f t="shared" si="2"/>
        <v>0.8069444444444445</v>
      </c>
      <c r="H31" s="9">
        <f t="shared" si="3"/>
        <v>0.8368055555555556</v>
      </c>
      <c r="I31" s="9">
        <f t="shared" si="3"/>
        <v>0.8708333333333333</v>
      </c>
      <c r="J31" s="9">
        <f t="shared" si="3"/>
        <v>0.9534722222222223</v>
      </c>
      <c r="K31" s="9">
        <f t="shared" si="3"/>
        <v>1.065972222222222</v>
      </c>
      <c r="L31" s="9">
        <f t="shared" si="3"/>
        <v>1.2291666666666667</v>
      </c>
      <c r="M31" s="9">
        <f t="shared" si="3"/>
        <v>0.40833333333333327</v>
      </c>
      <c r="N31" s="6" t="s">
        <v>40</v>
      </c>
    </row>
    <row r="32" spans="1:14" ht="36.75" customHeight="1">
      <c r="A32" s="11" t="s">
        <v>41</v>
      </c>
      <c r="B32" s="19" t="s">
        <v>49</v>
      </c>
      <c r="C32" s="8">
        <f>(MIN($F32,200)/34+MIN(MAX($F32-200,0),200)/32+MIN(MAX($F32-400,0),200)/30+MIN(MAX($F32-600,0),400)/28)/24+$E$1</f>
        <v>0.8485702614379085</v>
      </c>
      <c r="D32" s="8">
        <f>(1+MIN($F32,60)/20+MIN(MAX($F32-60,0),540)/15+MIN(MAX($F32-600,0),400)/11.428)/24+$E$1</f>
        <v>1.4638888888888888</v>
      </c>
      <c r="E32" s="12">
        <v>20</v>
      </c>
      <c r="F32" s="3">
        <f t="shared" si="1"/>
        <v>407</v>
      </c>
      <c r="G32" s="9">
        <f t="shared" si="2"/>
        <v>0.8319444444444444</v>
      </c>
      <c r="H32" s="9">
        <f t="shared" si="3"/>
        <v>0.8631944444444444</v>
      </c>
      <c r="I32" s="9">
        <f t="shared" si="3"/>
        <v>0.898611111111111</v>
      </c>
      <c r="J32" s="9">
        <f t="shared" si="3"/>
        <v>0.9854166666666666</v>
      </c>
      <c r="K32" s="9">
        <f t="shared" si="3"/>
        <v>1.1041666666666667</v>
      </c>
      <c r="L32" s="9">
        <f t="shared" si="3"/>
        <v>1.2750000000000001</v>
      </c>
      <c r="M32" s="9">
        <f t="shared" si="3"/>
        <v>0.46388888888888885</v>
      </c>
      <c r="N32" s="13" t="s">
        <v>50</v>
      </c>
    </row>
    <row r="33" spans="7:14" ht="12.75">
      <c r="G33" s="1"/>
      <c r="M33" s="1"/>
      <c r="N33" s="20"/>
    </row>
    <row r="35" spans="2:11" ht="12.75">
      <c r="B35" s="21"/>
      <c r="C35" s="21"/>
      <c r="D35" s="21"/>
      <c r="E35" s="21"/>
      <c r="F35" s="21"/>
      <c r="G35" s="21"/>
      <c r="H35" s="21"/>
      <c r="I35" s="22"/>
      <c r="J35" s="22"/>
      <c r="K35" s="23"/>
    </row>
    <row r="36" spans="2:11" ht="12.75">
      <c r="B36" s="21"/>
      <c r="C36" s="21"/>
      <c r="D36" s="21"/>
      <c r="E36" s="30"/>
      <c r="F36" s="30"/>
      <c r="G36" s="21"/>
      <c r="H36" s="21"/>
      <c r="I36" s="26"/>
      <c r="J36" s="26"/>
      <c r="K36" s="23"/>
    </row>
    <row r="37" spans="2:11" ht="12.75">
      <c r="B37" s="21"/>
      <c r="C37" s="21"/>
      <c r="D37" s="21"/>
      <c r="E37" s="30"/>
      <c r="F37" s="30"/>
      <c r="G37" s="21"/>
      <c r="H37" s="21"/>
      <c r="I37" s="26"/>
      <c r="J37" s="26"/>
      <c r="K37" s="23"/>
    </row>
    <row r="38" spans="2:11" ht="12.75">
      <c r="B38" s="24"/>
      <c r="C38" s="24"/>
      <c r="D38" s="24"/>
      <c r="E38" s="24"/>
      <c r="F38" s="24"/>
      <c r="G38" s="24"/>
      <c r="H38" s="24"/>
      <c r="I38" s="21"/>
      <c r="J38" s="21"/>
      <c r="K38" s="23"/>
    </row>
    <row r="39" spans="2:11" ht="12.75">
      <c r="B39" s="24"/>
      <c r="C39" s="24"/>
      <c r="D39" s="24"/>
      <c r="E39" s="24"/>
      <c r="F39" s="24"/>
      <c r="G39" s="24"/>
      <c r="H39" s="24"/>
      <c r="I39" s="21"/>
      <c r="J39" s="21"/>
      <c r="K39" s="23"/>
    </row>
    <row r="40" spans="2:11" ht="12.75">
      <c r="B40" s="24"/>
      <c r="C40" s="24"/>
      <c r="D40" s="24"/>
      <c r="E40" s="24"/>
      <c r="F40" s="24"/>
      <c r="G40" s="24"/>
      <c r="H40" s="24"/>
      <c r="I40" s="21"/>
      <c r="J40" s="21"/>
      <c r="K40" s="23"/>
    </row>
    <row r="41" spans="2:11" ht="12.75">
      <c r="B41" s="24"/>
      <c r="C41" s="24"/>
      <c r="D41" s="24"/>
      <c r="E41" s="24"/>
      <c r="F41" s="24"/>
      <c r="G41" s="24"/>
      <c r="H41" s="24"/>
      <c r="I41" s="22"/>
      <c r="J41" s="22"/>
      <c r="K41" s="23"/>
    </row>
    <row r="42" spans="2:11" ht="12.75">
      <c r="B42" s="24"/>
      <c r="C42" s="24"/>
      <c r="D42" s="24"/>
      <c r="E42" s="24"/>
      <c r="F42" s="24"/>
      <c r="G42" s="24"/>
      <c r="H42" s="24"/>
      <c r="I42" s="22"/>
      <c r="J42" s="22"/>
      <c r="K42" s="23"/>
    </row>
    <row r="43" spans="2:11" ht="12.75">
      <c r="B43" s="24"/>
      <c r="C43" s="24"/>
      <c r="D43" s="24"/>
      <c r="E43" s="24"/>
      <c r="F43" s="24"/>
      <c r="G43" s="24"/>
      <c r="H43" s="24"/>
      <c r="I43" s="22"/>
      <c r="J43" s="22"/>
      <c r="K43" s="23"/>
    </row>
    <row r="44" spans="2:11" ht="12.75">
      <c r="B44" s="24"/>
      <c r="C44" s="24"/>
      <c r="D44" s="24"/>
      <c r="E44" s="24"/>
      <c r="F44" s="24"/>
      <c r="G44" s="24"/>
      <c r="H44" s="24"/>
      <c r="I44" s="21"/>
      <c r="J44" s="21"/>
      <c r="K44" s="23"/>
    </row>
    <row r="45" spans="2:11" ht="12.75">
      <c r="B45" s="24"/>
      <c r="C45" s="24"/>
      <c r="D45" s="24"/>
      <c r="E45" s="24"/>
      <c r="F45" s="24"/>
      <c r="G45" s="24"/>
      <c r="H45" s="24"/>
      <c r="I45" s="21"/>
      <c r="J45" s="21"/>
      <c r="K45" s="23"/>
    </row>
    <row r="46" spans="2:11" ht="12.75">
      <c r="B46" s="24"/>
      <c r="C46" s="24"/>
      <c r="D46" s="24"/>
      <c r="E46" s="24"/>
      <c r="F46" s="24"/>
      <c r="G46" s="24"/>
      <c r="H46" s="24"/>
      <c r="I46" s="22"/>
      <c r="J46" s="22"/>
      <c r="K46" s="23"/>
    </row>
    <row r="47" spans="2:11" ht="12.75">
      <c r="B47" s="24"/>
      <c r="C47" s="24"/>
      <c r="D47" s="24"/>
      <c r="E47" s="24"/>
      <c r="F47" s="24"/>
      <c r="G47" s="24"/>
      <c r="H47" s="24"/>
      <c r="I47" s="22"/>
      <c r="J47" s="22"/>
      <c r="K47" s="23"/>
    </row>
    <row r="48" spans="2:11" ht="12.75">
      <c r="B48" s="23"/>
      <c r="C48" s="23"/>
      <c r="D48" s="23"/>
      <c r="E48" s="23"/>
      <c r="F48" s="23"/>
      <c r="G48" s="23"/>
      <c r="H48" s="23"/>
      <c r="I48" s="23"/>
      <c r="J48" s="23"/>
      <c r="K48" s="23"/>
    </row>
  </sheetData>
  <mergeCells count="10">
    <mergeCell ref="J36:J37"/>
    <mergeCell ref="B4:D4"/>
    <mergeCell ref="B5:D5"/>
    <mergeCell ref="A2:A3"/>
    <mergeCell ref="E36:E37"/>
    <mergeCell ref="F36:F37"/>
    <mergeCell ref="I36:I37"/>
    <mergeCell ref="B29:D29"/>
    <mergeCell ref="B30:D30"/>
    <mergeCell ref="B2:D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mkam</cp:lastModifiedBy>
  <dcterms:created xsi:type="dcterms:W3CDTF">2005-05-26T04:51:33Z</dcterms:created>
  <dcterms:modified xsi:type="dcterms:W3CDTF">2006-06-16T15:51:53Z</dcterms:modified>
  <cp:category/>
  <cp:version/>
  <cp:contentType/>
  <cp:contentStatus/>
</cp:coreProperties>
</file>